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calculations" sheetId="1" r:id="rId1"/>
    <sheet name="calibration" sheetId="2" r:id="rId2"/>
    <sheet name="spectrum" sheetId="3" r:id="rId3"/>
    <sheet name="jgofs_protocol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<sst xmlns="http://schemas.openxmlformats.org/spreadsheetml/2006/main" count="188" uniqueCount="170">
  <si>
    <t>Absorption</t>
  </si>
  <si>
    <t>[chl a] ug/L</t>
  </si>
  <si>
    <t>peak</t>
  </si>
  <si>
    <t>664nm</t>
  </si>
  <si>
    <t>&gt;extinction coefficient chl a at 664 nm = 88.15 au * L/g  (using a 1</t>
  </si>
  <si>
    <t>&gt;cm cuvette and 90% acetone)</t>
  </si>
  <si>
    <t>Absorption Spectrum Chlorophyll a standard (165 ug/L)</t>
  </si>
  <si>
    <t>absorption spectrum</t>
  </si>
  <si>
    <t>wavelength abs</t>
  </si>
  <si>
    <t>[chl a] (ug/L)</t>
  </si>
  <si>
    <t>Stock solution:</t>
  </si>
  <si>
    <t>dilution</t>
  </si>
  <si>
    <t>fluorescence</t>
  </si>
  <si>
    <t>[chl a]</t>
  </si>
  <si>
    <t>Kx</t>
  </si>
  <si>
    <t>F0</t>
  </si>
  <si>
    <t>Fa</t>
  </si>
  <si>
    <t>F0/Fa</t>
  </si>
  <si>
    <t>Fm</t>
  </si>
  <si>
    <t>Calibration July 5, 2005</t>
  </si>
  <si>
    <t>fluorescence blank corrected</t>
  </si>
  <si>
    <t>blank:</t>
  </si>
  <si>
    <t>blank</t>
  </si>
  <si>
    <t>1ml + 5 ml</t>
  </si>
  <si>
    <t>1 ml in 5 ml acetone</t>
  </si>
  <si>
    <t>1 ml concentration</t>
  </si>
  <si>
    <t>in 1 ml</t>
  </si>
  <si>
    <t>ug/l</t>
  </si>
  <si>
    <t>ug</t>
  </si>
  <si>
    <t>total 6 ml</t>
  </si>
  <si>
    <t>ug/ml</t>
  </si>
  <si>
    <t>2 ml + 3 ml</t>
  </si>
  <si>
    <t>2 ml</t>
  </si>
  <si>
    <t>2ml + 3ml</t>
  </si>
  <si>
    <t xml:space="preserve">Enter values in the gray cells, answers appear in yellow area </t>
  </si>
  <si>
    <t>reading before acidification</t>
  </si>
  <si>
    <t>reading after acidification</t>
  </si>
  <si>
    <t>Calibration Constants:</t>
  </si>
  <si>
    <t>Vol-filt</t>
  </si>
  <si>
    <t>sample volume filtered (mL)</t>
  </si>
  <si>
    <t>(linear calibration factor)</t>
  </si>
  <si>
    <t>Vol-ex</t>
  </si>
  <si>
    <t>(acidification coefficient)</t>
  </si>
  <si>
    <t>phaeo (chl equiv. Weights)</t>
  </si>
  <si>
    <t>JGOFS Protocol:</t>
  </si>
  <si>
    <t xml:space="preserve">see also: </t>
  </si>
  <si>
    <t>http://ocean.stanford.edu/cal/JGOFS_chla.pdf</t>
  </si>
  <si>
    <t>JGOFS Protocols—June 1994 119</t>
  </si>
  <si>
    <t>Chapter 14. Measurement of Chlorophyll a and Phaeopigments by</t>
  </si>
  <si>
    <t>Fluorometric Analysis</t>
  </si>
  <si>
    <t>1.0 Scope and field of application</t>
  </si>
  <si>
    <t>Chlorophyll a measurements have historically provided a useful estimate of algal biomass</t>
  </si>
  <si>
    <t>and its spatial and temporal variability. The fluorometric method is extensively used for</t>
  </si>
  <si>
    <t>the quantitative analysis of chlorophyll a and phaeopigments. However, errors can be</t>
  </si>
  <si>
    <t>introduced into the results when chlorophylls b and/or chlorophylls c are present.</t>
  </si>
  <si>
    <t>Chlorophyll b is the main source of error in this method. While generally not abundant in</t>
  </si>
  <si>
    <t>surface waters, chlorophyll b can be as high as 0.5 times the chlorophyll a concentration in</t>
  </si>
  <si>
    <t>the deep chlorophyll maximum, causing slight underestimations of the chlorophyll a</t>
  </si>
  <si>
    <t>concentration, and drastic overestimations of the phaeopigment concentrations. Divinyl-chlorophyll</t>
  </si>
  <si>
    <t>a also interferes and is taken as chlorophyll a by this method. The procedure</t>
  </si>
  <si>
    <t>described here is appropriate for all levels of chlorophyll a concentration in the marine</t>
  </si>
  <si>
    <t>environment. Filtration volumes should be modified for the different environments.</t>
  </si>
  <si>
    <t>Scientists who employ this or other methods to measure pigments should make themselves</t>
  </si>
  <si>
    <t>aware of the current and historical issues that surround these techniques and make</t>
  </si>
  <si>
    <t>appropriate decisions about specific methodologies for their application based on the</t>
  </si>
  <si>
    <t>scientific requirements and constraints of their individual programs.</t>
  </si>
  <si>
    <t>2.0 Definition</t>
  </si>
  <si>
    <t>The concentrations of chlorophyll a and phaeopigments in seawater are given as</t>
  </si>
  <si>
    <t>mg kg -1 .</t>
  </si>
  <si>
    <t>3.0 Principle of Analysis</t>
  </si>
  <si>
    <t>Algal pigments, particularly chlorophyll a, fluoresce in the red wavelengths after</t>
  </si>
  <si>
    <t>extraction in acetone when they are excited by blue wavelengths of light. The fluorometer</t>
  </si>
  <si>
    <t>excites the extracted sample with a broadband blue light and the resulting fluorescence in</t>
  </si>
  <si>
    <t>the red is detected by a photomultiplier. The significant fluorescence by phaeopigments is</t>
  </si>
  <si>
    <t>corrected for by acidifying the sample which converts all of the chlorophyll a to</t>
  </si>
  <si>
    <t>phaeopigments. By applying a measured conversion for the relative strength of</t>
  </si>
  <si>
    <t>chlorophyll and phaeopigment fluorescence, the two values can be used to calculate both</t>
  </si>
  <si>
    <t>the chlorophyll a and phaeopigment concentrations.</t>
  </si>
  <si>
    <t>4.0 Apparatus</t>
  </si>
  <si>
    <t>4.1 Filtration system and Whatman GF/F filters</t>
  </si>
  <si>
    <t>4.2 Liquid nitrogen and freezer for storage and extraction</t>
  </si>
  <si>
    <t>4.3 Glass centrifuge tubes for extraction, 15 ml</t>
  </si>
  <si>
    <t>4.4 Turner fluorometer, fitted with a red sensitive photomultiplier, a blue lamp, 5-60 blue</t>
  </si>
  <si>
    <t>filter and 2-64 red filter.</t>
  </si>
  <si>
    <t>5.0 Reagents</t>
  </si>
  <si>
    <t>5.1 100% acetone</t>
  </si>
  <si>
    <t>5.2 90% acetone</t>
  </si>
  <si>
    <t>5.3 1.2M HCl (100 ml HCl in 900 ml de-ionized water)</t>
  </si>
  <si>
    <t>6.0 Sample Collection and Storage</t>
  </si>
  <si>
    <t>Water samples are collected from niskins into clean polyethylene bottles with Tygon Ò</t>
  </si>
  <si>
    <t>tubing. Samples are immediately filtered through 47 mm GF/F filters using polycarbonate</t>
  </si>
  <si>
    <t>in-line filters (Gelman) and a vacuum of less than 100 mm Hg. Filters are folded in half</t>
  </si>
  <si>
    <t>twice and wrapped in aluminum foil, labeled, and stored in liquid nitrogen (to avoid</t>
  </si>
  <si>
    <t>formation of degradation products) until shore analysis. Alternatively, filters can be placed</t>
  </si>
  <si>
    <t>immediately in acetone for pigment extraction if analysis is to be carried out onboard ship.</t>
  </si>
  <si>
    <t>In oligotrophic waters, for this measurement coupled with HPLC determined pigments, 4</t>
  </si>
  <si>
    <t>liters are filtered. For fluorometric analysis alone, a smaller volume (0.5 -1.0 l) may be</t>
  </si>
  <si>
    <t>sufficient. In coastal regions, a volume of 0.1-0.5 l may be adequate. In this case, use of 25</t>
  </si>
  <si>
    <t>mm GF/F filters may be appropriate.</t>
  </si>
  <si>
    <t>7.0 Procedure</t>
  </si>
  <si>
    <t>7.1 After removal from liquid nitrogen or freezer), the pigments are extracted by placing</t>
  </si>
  <si>
    <t>the filters in 5.0 ml 100% acetone. For 47 mm GF/F filters, 0.8 ml of water is</t>
  </si>
  <si>
    <t>retained adjusting the final extraction solution to 86% acetone and the final extrac-tion</t>
  </si>
  <si>
    <t>volume to 5.8 ml. The samples are covered with Parafilm to reduce evaporation,</t>
  </si>
  <si>
    <t>sonicated (0°C, subdued light) and allowed to extract for 4 hours in the dark at</t>
  </si>
  <si>
    <t>-20°C. Following extraction, samples are vortexed, filters are pressed to the bottom</t>
  </si>
  <si>
    <t>of the tube with a stainless steel spatula and spun down in a centrifuge for 5 minutes</t>
  </si>
  <si>
    <t>to remove cellular debris. For fluorometric analysis (not HPLC), decantation can</t>
  </si>
  <si>
    <t>replace centrifuging.</t>
  </si>
  <si>
    <t>7.1.1 The addition of 5.0 ml acetone for pigment extraction is necessary to com-pletely</t>
  </si>
  <si>
    <t>submerge 47 mm GF/F filters in 15 ml centrifuge tubes. This volume</t>
  </si>
  <si>
    <t>may be altered depending on the size of the filter and volume of the extrac-tion</t>
  </si>
  <si>
    <t>tube.</t>
  </si>
  <si>
    <t>7.2 The fluorometer is allowed to warm up and stabilize for 30 minutes prior to use.</t>
  </si>
  <si>
    <t>7.3 The fluorometer is zeroed with 90% acetone.</t>
  </si>
  <si>
    <t>7.4 1.0 ml of pigment extract is mixed with 4.0 ml 90% acetone in a cuvette and read on</t>
  </si>
  <si>
    <t>the appropriate door to give a reading between 30 and 100. The sample is then acidi-fied</t>
  </si>
  <si>
    <t>with 2 drops of 1.2 M HCl. Further dilutions may be necessary for higher chlo-rophyll</t>
  </si>
  <si>
    <t>a concentrations.</t>
  </si>
  <si>
    <t>7.5 Standardization</t>
  </si>
  <si>
    <t>7.5.1 For laboratory use, the fluorometer is calibrated every 6 months with a com-mercially</t>
  </si>
  <si>
    <t>available chlorophyll a standard (Anacystis nidulans, Sigma</t>
  </si>
  <si>
    <t>Chemical Company). If the fluorometer is taken to sea, it is recommended</t>
  </si>
  <si>
    <t>that the fluorometer be calibrated before and after each cruise.</t>
  </si>
  <si>
    <t>7.5.2 The standard is dissolved in 90% acetone for at least 2 hours and it’s concen-tration</t>
  </si>
  <si>
    <t>(mg l -1 ) is calculated spectrophotometrically as follows:</t>
  </si>
  <si>
    <t>where:</t>
  </si>
  <si>
    <t>A max = absorption maximum (664 nm)</t>
  </si>
  <si>
    <t>A 750 nm = absorbance at 750 nm to correct for light scattering</t>
  </si>
  <si>
    <t>E = extinction coefficient for chl a in 90% acetone at 664 nm</t>
  </si>
  <si>
    <t>(87.67 L g -1 cm -1 )</t>
  </si>
  <si>
    <t>l = cuvette path length (cm)</t>
  </si>
  <si>
    <t>7.5.3 From the standard, a minimum of five dilutions are prepared for each door.</t>
  </si>
  <si>
    <t>Fluorometer readings are taken before and after acidification with 2 drops</t>
  </si>
  <si>
    <t>1.2 M HCl.</t>
  </si>
  <si>
    <t>7.5.4 Linear calibration factor (K x ) are calculated for each door (x) as the slope of</t>
  </si>
  <si>
    <t>the unacidified fluorometric reading vs. chlorophyll a concentration calcu-lated</t>
  </si>
  <si>
    <t>spectrophotometrically.</t>
  </si>
  <si>
    <t>chla A max A 750nm – ( )</t>
  </si>
  <si>
    <t>E l ´ --------------------------------------- 1000mg</t>
  </si>
  <si>
    <t>1gram ------------------- - ´ =</t>
  </si>
  <si>
    <t>122 JGOFS Protocols—June 1994</t>
  </si>
  <si>
    <t>7.5.5 The acidification coefficient (F m ) is calculated by averaging the ratio of the</t>
  </si>
  <si>
    <t>unacidified and acidified readings (F o /F a ) of pure chlorophyll a.</t>
  </si>
  <si>
    <t>7.5.6 Samples are read using a door setting that produces a dial reading between 30</t>
  </si>
  <si>
    <t>and 100. The fluorometer is zeroed with 90% acetone each time the door set-ting</t>
  </si>
  <si>
    <t>is changed.</t>
  </si>
  <si>
    <t>8.0 Calculation and expression of results</t>
  </si>
  <si>
    <t>The concentrations of chlorophyll a and phaeopigments in the sample are calculated using</t>
  </si>
  <si>
    <t>the following equations:</t>
  </si>
  <si>
    <t>F m = acidification coefficient (F o /F a ) for pure Chl a (usually 2.2).</t>
  </si>
  <si>
    <t>F o = reading before acidification</t>
  </si>
  <si>
    <t>F a = reading after acidification</t>
  </si>
  <si>
    <t>K x = door factor from calibration calculations</t>
  </si>
  <si>
    <t>vol ex = extraction volume</t>
  </si>
  <si>
    <t>vol filt = sample volume</t>
  </si>
  <si>
    <t>9.0 References</t>
  </si>
  <si>
    <t>Herbland, A., A. Le Bouteiller, and P. Raimbault. (1985). Size structure of phytoplankton</t>
  </si>
  <si>
    <t>biomass in the equatorial Atlantic Ocean. Deep-Sea Res., 32: 819-836.</t>
  </si>
  <si>
    <t>Holm-Hansen, O., and B. Riemann. (1978). Chlorophyll a determination: improvements</t>
  </si>
  <si>
    <t>in methodology. Oikos, 30: 438-447.</t>
  </si>
  <si>
    <t>Chl (mg/l) F m</t>
  </si>
  <si>
    <t>F m</t>
  </si>
  <si>
    <t>------------- è –1ø æ ö F o a –F ( ) ´ K x</t>
  </si>
  <si>
    <t>vol ex</t>
  </si>
  <si>
    <t>vol filt</t>
  </si>
  <si>
    <t>------------ - è ø æ ö ´ ´ =</t>
  </si>
  <si>
    <t>Phaeo (chl equiv. weights) F m</t>
  </si>
  <si>
    <t>------------- è –1ø æ ö F m F a · ( o )–F [ ]K x ex –vol ´ =</t>
  </si>
  <si>
    <t>extraction volume (90% acetone, mL)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</si>
</sst>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11">
    <font>
      <sz val="10"/>
      <name val="Arial"/>
      <family val="0"/>
    </font>
    <font>
      <sz val="10"/>
      <name val="Geneva"/>
      <family val="0"/>
    </font>
    <font>
      <b/>
      <sz val="10"/>
      <name val="Geneva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vertAlign val="superscript"/>
      <sz val="12"/>
      <name val="Arial"/>
      <family val="0"/>
    </font>
    <font>
      <sz val="10.5"/>
      <name val="Arial"/>
      <family val="0"/>
    </font>
    <font>
      <vertAlign val="superscript"/>
      <sz val="10.5"/>
      <name val="Arial"/>
      <family val="0"/>
    </font>
    <font>
      <b/>
      <sz val="12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6" fontId="1" fillId="0" borderId="0" xfId="0" applyNumberFormat="1" applyFont="1" applyAlignment="1">
      <alignment/>
    </xf>
    <xf numFmtId="0" fontId="10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2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5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Fluorescence vs. Chl 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calibration!$E$5</c:f>
              <c:strCache>
                <c:ptCount val="1"/>
                <c:pt idx="0">
                  <c:v>[chl a]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calibration!$D$6:$D$12</c:f>
              <c:numCache/>
            </c:numRef>
          </c:xVal>
          <c:yVal>
            <c:numRef>
              <c:f>calibration!$E$6:$E$12</c:f>
              <c:numCache/>
            </c:numRef>
          </c:yVal>
          <c:smooth val="0"/>
        </c:ser>
        <c:axId val="9027522"/>
        <c:axId val="14138835"/>
      </c:scatterChart>
      <c:valAx>
        <c:axId val="902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38835"/>
        <c:crosses val="autoZero"/>
        <c:crossBetween val="midCat"/>
        <c:dispUnits/>
      </c:valAx>
      <c:valAx>
        <c:axId val="141388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27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Fluorescence vs. Chl 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calibration!$E$19</c:f>
              <c:strCache>
                <c:ptCount val="1"/>
                <c:pt idx="0">
                  <c:v>[chl a]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calibration!$D$20:$D$29</c:f>
              <c:numCache/>
            </c:numRef>
          </c:xVal>
          <c:yVal>
            <c:numRef>
              <c:f>calibration!$E$20:$E$29</c:f>
              <c:numCache/>
            </c:numRef>
          </c:yVal>
          <c:smooth val="0"/>
        </c:ser>
        <c:axId val="60140652"/>
        <c:axId val="4394957"/>
      </c:scatterChart>
      <c:valAx>
        <c:axId val="60140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4957"/>
        <c:crosses val="autoZero"/>
        <c:crossBetween val="midCat"/>
        <c:dispUnits/>
      </c:valAx>
      <c:valAx>
        <c:axId val="4394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406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0</xdr:rowOff>
    </xdr:from>
    <xdr:to>
      <xdr:col>13</xdr:col>
      <xdr:colOff>542925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3581400" y="0"/>
        <a:ext cx="5124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16</xdr:row>
      <xdr:rowOff>47625</xdr:rowOff>
    </xdr:from>
    <xdr:to>
      <xdr:col>13</xdr:col>
      <xdr:colOff>552450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3609975" y="2638425"/>
        <a:ext cx="51054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10</xdr:row>
      <xdr:rowOff>104775</xdr:rowOff>
    </xdr:from>
    <xdr:to>
      <xdr:col>12</xdr:col>
      <xdr:colOff>438150</xdr:colOff>
      <xdr:row>45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24025"/>
          <a:ext cx="762000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ocean.stanford.edu/cal/JGOFS_chl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I17" sqref="I17"/>
    </sheetView>
  </sheetViews>
  <sheetFormatPr defaultColWidth="9.140625" defaultRowHeight="12.75"/>
  <cols>
    <col min="1" max="5" width="8.8515625" style="1" customWidth="1"/>
    <col min="6" max="6" width="16.7109375" style="7" customWidth="1"/>
    <col min="7" max="16384" width="8.8515625" style="1" customWidth="1"/>
  </cols>
  <sheetData>
    <row r="1" ht="15.75">
      <c r="A1" s="6" t="s">
        <v>34</v>
      </c>
    </row>
    <row r="3" spans="1:2" ht="12.75">
      <c r="A3" s="2" t="s">
        <v>15</v>
      </c>
      <c r="B3" s="1" t="s">
        <v>35</v>
      </c>
    </row>
    <row r="4" spans="1:6" ht="12.75">
      <c r="A4" s="2" t="s">
        <v>16</v>
      </c>
      <c r="B4" s="1" t="s">
        <v>36</v>
      </c>
      <c r="F4" s="8" t="s">
        <v>37</v>
      </c>
    </row>
    <row r="5" spans="1:11" ht="12.75">
      <c r="A5" s="2" t="s">
        <v>38</v>
      </c>
      <c r="B5" s="1" t="s">
        <v>39</v>
      </c>
      <c r="F5" s="1" t="s">
        <v>14</v>
      </c>
      <c r="G5" s="1">
        <f>calibration!$E$14</f>
        <v>0.4563</v>
      </c>
      <c r="H5" s="1" t="s">
        <v>40</v>
      </c>
      <c r="K5" s="7"/>
    </row>
    <row r="6" spans="1:12" ht="12.75">
      <c r="A6" s="2" t="s">
        <v>41</v>
      </c>
      <c r="B6" s="1" t="s">
        <v>169</v>
      </c>
      <c r="F6" s="1" t="s">
        <v>18</v>
      </c>
      <c r="G6" s="1">
        <f>K6</f>
        <v>1.9642857142857144</v>
      </c>
      <c r="H6" s="1" t="s">
        <v>42</v>
      </c>
      <c r="K6" s="1">
        <f>calibration!$E$42</f>
        <v>1.9642857142857144</v>
      </c>
      <c r="L6" s="1">
        <v>2.2</v>
      </c>
    </row>
    <row r="10" spans="1:7" ht="12.75">
      <c r="A10" s="2" t="s">
        <v>22</v>
      </c>
      <c r="B10" s="2" t="s">
        <v>15</v>
      </c>
      <c r="C10" s="2" t="s">
        <v>16</v>
      </c>
      <c r="D10" s="2" t="s">
        <v>38</v>
      </c>
      <c r="E10" s="2" t="s">
        <v>41</v>
      </c>
      <c r="F10" s="8" t="s">
        <v>9</v>
      </c>
      <c r="G10" s="2" t="s">
        <v>43</v>
      </c>
    </row>
    <row r="11" spans="1:7" ht="12.75">
      <c r="A11" s="9">
        <v>0.215</v>
      </c>
      <c r="B11" s="9">
        <v>80</v>
      </c>
      <c r="C11" s="9">
        <v>42</v>
      </c>
      <c r="D11" s="9">
        <v>300</v>
      </c>
      <c r="E11" s="9">
        <v>5</v>
      </c>
      <c r="F11" s="10">
        <f>IF(E11&gt;0,($G$6/($G$6-1))*(B11-C11)*$G$5*(E11/D11),"")</f>
        <v>0.5886833333333332</v>
      </c>
      <c r="G11" s="11">
        <f>IF(E11&gt;0,($G$6/($G$6-1))*(($G$6*(C11-A11))-(B11-A11))*$G$5*(E11/D11),"")</f>
        <v>0.03551741220238088</v>
      </c>
    </row>
    <row r="12" spans="1:7" ht="12.75">
      <c r="A12" s="9">
        <f>$A$11</f>
        <v>0.215</v>
      </c>
      <c r="B12" s="9"/>
      <c r="C12" s="9"/>
      <c r="D12" s="9"/>
      <c r="E12" s="9"/>
      <c r="F12" s="10">
        <f>IF(E12&gt;0,($G$6/($G$6-1))*(B12-C12)*$G$5*(E12/D12),"")</f>
      </c>
      <c r="G12" s="11">
        <f aca="true" t="shared" si="0" ref="G12:G41">IF(E12&gt;0,($G$6/($G$6-1))*(($G$6*(C12-A12))-(B12-A12))*$G$5*(E12/D12),"")</f>
      </c>
    </row>
    <row r="13" spans="1:7" ht="12.75">
      <c r="A13" s="9">
        <f aca="true" t="shared" si="1" ref="A13:A41">$A$11</f>
        <v>0.215</v>
      </c>
      <c r="B13" s="9"/>
      <c r="C13" s="9"/>
      <c r="D13" s="9"/>
      <c r="E13" s="9"/>
      <c r="F13" s="10">
        <f>IF(E13&gt;0,($G$6/($G$6-1))*(B13-C13)*$G$5*(E13/D13),"")</f>
      </c>
      <c r="G13" s="11">
        <f t="shared" si="0"/>
      </c>
    </row>
    <row r="14" spans="1:7" ht="12.75">
      <c r="A14" s="9">
        <f t="shared" si="1"/>
        <v>0.215</v>
      </c>
      <c r="B14" s="9"/>
      <c r="C14" s="9"/>
      <c r="D14" s="9"/>
      <c r="E14" s="9"/>
      <c r="F14" s="10">
        <f>IF(E14&gt;0,($G$6/($G$6-1))*(B14-C14)*$G$5*(E14/D14),"")</f>
      </c>
      <c r="G14" s="11">
        <f t="shared" si="0"/>
      </c>
    </row>
    <row r="15" spans="1:7" ht="12.75">
      <c r="A15" s="9">
        <f t="shared" si="1"/>
        <v>0.215</v>
      </c>
      <c r="B15" s="9"/>
      <c r="C15" s="9"/>
      <c r="D15" s="9"/>
      <c r="E15" s="9"/>
      <c r="F15" s="10">
        <f aca="true" t="shared" si="2" ref="F15:F41">IF(E15&gt;0,($G$6/($G$6-1))*(B15-C15)*$G$5*(E15/D15),"")</f>
      </c>
      <c r="G15" s="11">
        <f t="shared" si="0"/>
      </c>
    </row>
    <row r="16" spans="1:7" ht="12.75">
      <c r="A16" s="9">
        <f t="shared" si="1"/>
        <v>0.215</v>
      </c>
      <c r="B16" s="9"/>
      <c r="C16" s="9"/>
      <c r="D16" s="9"/>
      <c r="E16" s="9"/>
      <c r="F16" s="10">
        <f t="shared" si="2"/>
      </c>
      <c r="G16" s="11">
        <f t="shared" si="0"/>
      </c>
    </row>
    <row r="17" spans="1:7" ht="12.75">
      <c r="A17" s="9">
        <f t="shared" si="1"/>
        <v>0.215</v>
      </c>
      <c r="B17" s="9"/>
      <c r="C17" s="9"/>
      <c r="D17" s="9"/>
      <c r="E17" s="9"/>
      <c r="F17" s="10">
        <f t="shared" si="2"/>
      </c>
      <c r="G17" s="11">
        <f t="shared" si="0"/>
      </c>
    </row>
    <row r="18" spans="1:7" ht="12.75">
      <c r="A18" s="9">
        <f t="shared" si="1"/>
        <v>0.215</v>
      </c>
      <c r="B18" s="9"/>
      <c r="C18" s="9"/>
      <c r="D18" s="9"/>
      <c r="E18" s="9"/>
      <c r="F18" s="10">
        <f t="shared" si="2"/>
      </c>
      <c r="G18" s="11">
        <f t="shared" si="0"/>
      </c>
    </row>
    <row r="19" spans="1:7" ht="12.75">
      <c r="A19" s="9">
        <f t="shared" si="1"/>
        <v>0.215</v>
      </c>
      <c r="B19" s="9"/>
      <c r="C19" s="9"/>
      <c r="D19" s="9"/>
      <c r="E19" s="9"/>
      <c r="F19" s="10">
        <f t="shared" si="2"/>
      </c>
      <c r="G19" s="11">
        <f t="shared" si="0"/>
      </c>
    </row>
    <row r="20" spans="1:7" ht="12.75">
      <c r="A20" s="9">
        <f t="shared" si="1"/>
        <v>0.215</v>
      </c>
      <c r="B20" s="9"/>
      <c r="C20" s="9"/>
      <c r="D20" s="9"/>
      <c r="E20" s="9"/>
      <c r="F20" s="10">
        <f t="shared" si="2"/>
      </c>
      <c r="G20" s="11">
        <f t="shared" si="0"/>
      </c>
    </row>
    <row r="21" spans="1:7" ht="12.75">
      <c r="A21" s="9">
        <f t="shared" si="1"/>
        <v>0.215</v>
      </c>
      <c r="B21" s="9"/>
      <c r="C21" s="9"/>
      <c r="D21" s="9"/>
      <c r="E21" s="9"/>
      <c r="F21" s="10">
        <f t="shared" si="2"/>
      </c>
      <c r="G21" s="11">
        <f t="shared" si="0"/>
      </c>
    </row>
    <row r="22" spans="1:7" ht="12.75">
      <c r="A22" s="9">
        <f t="shared" si="1"/>
        <v>0.215</v>
      </c>
      <c r="B22" s="9"/>
      <c r="C22" s="9"/>
      <c r="D22" s="9"/>
      <c r="E22" s="9"/>
      <c r="F22" s="10">
        <f t="shared" si="2"/>
      </c>
      <c r="G22" s="11">
        <f t="shared" si="0"/>
      </c>
    </row>
    <row r="23" spans="1:7" ht="12.75">
      <c r="A23" s="9">
        <f t="shared" si="1"/>
        <v>0.215</v>
      </c>
      <c r="B23" s="9"/>
      <c r="C23" s="9"/>
      <c r="D23" s="9"/>
      <c r="E23" s="9"/>
      <c r="F23" s="10">
        <f t="shared" si="2"/>
      </c>
      <c r="G23" s="11">
        <f t="shared" si="0"/>
      </c>
    </row>
    <row r="24" spans="1:7" ht="12.75">
      <c r="A24" s="9">
        <f t="shared" si="1"/>
        <v>0.215</v>
      </c>
      <c r="B24" s="9"/>
      <c r="C24" s="9"/>
      <c r="D24" s="9"/>
      <c r="E24" s="9"/>
      <c r="F24" s="10">
        <f t="shared" si="2"/>
      </c>
      <c r="G24" s="11">
        <f t="shared" si="0"/>
      </c>
    </row>
    <row r="25" spans="1:7" ht="12.75">
      <c r="A25" s="9">
        <f t="shared" si="1"/>
        <v>0.215</v>
      </c>
      <c r="B25" s="9"/>
      <c r="C25" s="9"/>
      <c r="D25" s="9"/>
      <c r="E25" s="9"/>
      <c r="F25" s="10">
        <f t="shared" si="2"/>
      </c>
      <c r="G25" s="11">
        <f t="shared" si="0"/>
      </c>
    </row>
    <row r="26" spans="1:7" ht="12.75">
      <c r="A26" s="9">
        <f t="shared" si="1"/>
        <v>0.215</v>
      </c>
      <c r="B26" s="9"/>
      <c r="C26" s="9"/>
      <c r="D26" s="9"/>
      <c r="E26" s="9"/>
      <c r="F26" s="10">
        <f t="shared" si="2"/>
      </c>
      <c r="G26" s="11">
        <f t="shared" si="0"/>
      </c>
    </row>
    <row r="27" spans="1:7" ht="12.75">
      <c r="A27" s="9">
        <f t="shared" si="1"/>
        <v>0.215</v>
      </c>
      <c r="B27" s="9"/>
      <c r="C27" s="9"/>
      <c r="D27" s="9"/>
      <c r="E27" s="9"/>
      <c r="F27" s="10">
        <f t="shared" si="2"/>
      </c>
      <c r="G27" s="11">
        <f t="shared" si="0"/>
      </c>
    </row>
    <row r="28" spans="1:7" ht="12.75">
      <c r="A28" s="9">
        <f t="shared" si="1"/>
        <v>0.215</v>
      </c>
      <c r="B28" s="9"/>
      <c r="C28" s="9"/>
      <c r="D28" s="9"/>
      <c r="E28" s="9"/>
      <c r="F28" s="10">
        <f t="shared" si="2"/>
      </c>
      <c r="G28" s="11">
        <f t="shared" si="0"/>
      </c>
    </row>
    <row r="29" spans="1:7" ht="12.75">
      <c r="A29" s="9">
        <f t="shared" si="1"/>
        <v>0.215</v>
      </c>
      <c r="B29" s="9"/>
      <c r="C29" s="9"/>
      <c r="D29" s="9"/>
      <c r="E29" s="9"/>
      <c r="F29" s="10">
        <f t="shared" si="2"/>
      </c>
      <c r="G29" s="11">
        <f t="shared" si="0"/>
      </c>
    </row>
    <row r="30" spans="1:7" ht="12.75">
      <c r="A30" s="9">
        <f t="shared" si="1"/>
        <v>0.215</v>
      </c>
      <c r="B30" s="9"/>
      <c r="C30" s="9"/>
      <c r="D30" s="9"/>
      <c r="E30" s="9"/>
      <c r="F30" s="10">
        <f t="shared" si="2"/>
      </c>
      <c r="G30" s="11">
        <f t="shared" si="0"/>
      </c>
    </row>
    <row r="31" spans="1:7" ht="12.75">
      <c r="A31" s="9">
        <f t="shared" si="1"/>
        <v>0.215</v>
      </c>
      <c r="B31" s="9"/>
      <c r="C31" s="9"/>
      <c r="D31" s="9"/>
      <c r="E31" s="9"/>
      <c r="F31" s="10">
        <f t="shared" si="2"/>
      </c>
      <c r="G31" s="11">
        <f t="shared" si="0"/>
      </c>
    </row>
    <row r="32" spans="1:7" ht="12.75">
      <c r="A32" s="9">
        <f t="shared" si="1"/>
        <v>0.215</v>
      </c>
      <c r="B32" s="9"/>
      <c r="C32" s="9"/>
      <c r="D32" s="9"/>
      <c r="E32" s="9"/>
      <c r="F32" s="10">
        <f t="shared" si="2"/>
      </c>
      <c r="G32" s="11">
        <f t="shared" si="0"/>
      </c>
    </row>
    <row r="33" spans="1:7" ht="12.75">
      <c r="A33" s="9">
        <f t="shared" si="1"/>
        <v>0.215</v>
      </c>
      <c r="B33" s="9"/>
      <c r="C33" s="9"/>
      <c r="D33" s="9"/>
      <c r="E33" s="9"/>
      <c r="F33" s="10">
        <f t="shared" si="2"/>
      </c>
      <c r="G33" s="11">
        <f t="shared" si="0"/>
      </c>
    </row>
    <row r="34" spans="1:7" ht="12.75">
      <c r="A34" s="9">
        <f t="shared" si="1"/>
        <v>0.215</v>
      </c>
      <c r="B34" s="9"/>
      <c r="C34" s="9"/>
      <c r="D34" s="9"/>
      <c r="E34" s="9"/>
      <c r="F34" s="10">
        <f t="shared" si="2"/>
      </c>
      <c r="G34" s="11">
        <f t="shared" si="0"/>
      </c>
    </row>
    <row r="35" spans="1:7" ht="12.75">
      <c r="A35" s="9">
        <f t="shared" si="1"/>
        <v>0.215</v>
      </c>
      <c r="B35" s="9"/>
      <c r="C35" s="9"/>
      <c r="D35" s="9"/>
      <c r="E35" s="9"/>
      <c r="F35" s="10">
        <f t="shared" si="2"/>
      </c>
      <c r="G35" s="11">
        <f t="shared" si="0"/>
      </c>
    </row>
    <row r="36" spans="1:7" ht="12.75">
      <c r="A36" s="9">
        <f t="shared" si="1"/>
        <v>0.215</v>
      </c>
      <c r="B36" s="9"/>
      <c r="C36" s="9"/>
      <c r="D36" s="9"/>
      <c r="E36" s="9"/>
      <c r="F36" s="10">
        <f t="shared" si="2"/>
      </c>
      <c r="G36" s="11">
        <f t="shared" si="0"/>
      </c>
    </row>
    <row r="37" spans="1:7" ht="12.75">
      <c r="A37" s="9">
        <f t="shared" si="1"/>
        <v>0.215</v>
      </c>
      <c r="B37" s="9"/>
      <c r="C37" s="9"/>
      <c r="D37" s="9"/>
      <c r="E37" s="9"/>
      <c r="F37" s="10">
        <f t="shared" si="2"/>
      </c>
      <c r="G37" s="11">
        <f t="shared" si="0"/>
      </c>
    </row>
    <row r="38" spans="1:7" ht="12.75">
      <c r="A38" s="9">
        <f t="shared" si="1"/>
        <v>0.215</v>
      </c>
      <c r="B38" s="9"/>
      <c r="C38" s="9"/>
      <c r="D38" s="9"/>
      <c r="E38" s="9"/>
      <c r="F38" s="10">
        <f t="shared" si="2"/>
      </c>
      <c r="G38" s="11">
        <f t="shared" si="0"/>
      </c>
    </row>
    <row r="39" spans="1:7" ht="12.75">
      <c r="A39" s="9">
        <f t="shared" si="1"/>
        <v>0.215</v>
      </c>
      <c r="B39" s="9"/>
      <c r="C39" s="9"/>
      <c r="D39" s="9"/>
      <c r="E39" s="9"/>
      <c r="F39" s="10">
        <f t="shared" si="2"/>
      </c>
      <c r="G39" s="11">
        <f t="shared" si="0"/>
      </c>
    </row>
    <row r="40" spans="1:7" ht="12.75">
      <c r="A40" s="9">
        <f t="shared" si="1"/>
        <v>0.215</v>
      </c>
      <c r="B40" s="9"/>
      <c r="C40" s="9"/>
      <c r="D40" s="9"/>
      <c r="E40" s="9"/>
      <c r="F40" s="10">
        <f t="shared" si="2"/>
      </c>
      <c r="G40" s="11">
        <f t="shared" si="0"/>
      </c>
    </row>
    <row r="41" spans="1:7" ht="12.75">
      <c r="A41" s="9">
        <f t="shared" si="1"/>
        <v>0.215</v>
      </c>
      <c r="B41" s="9"/>
      <c r="C41" s="9"/>
      <c r="D41" s="9"/>
      <c r="E41" s="9"/>
      <c r="F41" s="10">
        <f t="shared" si="2"/>
      </c>
      <c r="G41" s="11">
        <f t="shared" si="0"/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28">
      <selection activeCell="E42" sqref="E42"/>
    </sheetView>
  </sheetViews>
  <sheetFormatPr defaultColWidth="9.140625" defaultRowHeight="12.75"/>
  <cols>
    <col min="1" max="1" width="16.140625" style="1" customWidth="1"/>
    <col min="2" max="16384" width="8.8515625" style="1" customWidth="1"/>
  </cols>
  <sheetData>
    <row r="1" ht="12.75">
      <c r="A1" s="2" t="s">
        <v>19</v>
      </c>
    </row>
    <row r="2" ht="12.75">
      <c r="B2" s="1" t="s">
        <v>9</v>
      </c>
    </row>
    <row r="3" spans="1:5" ht="12.75">
      <c r="A3" s="1" t="s">
        <v>10</v>
      </c>
      <c r="B3" s="1">
        <v>165</v>
      </c>
      <c r="D3" s="1" t="s">
        <v>21</v>
      </c>
      <c r="E3" s="1">
        <v>0.345</v>
      </c>
    </row>
    <row r="5" spans="2:5" ht="12.75">
      <c r="B5" s="1" t="s">
        <v>11</v>
      </c>
      <c r="C5" s="1" t="s">
        <v>12</v>
      </c>
      <c r="D5" s="1" t="s">
        <v>20</v>
      </c>
      <c r="E5" s="1" t="s">
        <v>13</v>
      </c>
    </row>
    <row r="6" spans="2:5" ht="12.75">
      <c r="B6" s="1">
        <v>0</v>
      </c>
      <c r="C6" s="1">
        <v>358</v>
      </c>
      <c r="D6" s="1">
        <f>C6-$E$3</f>
        <v>357.655</v>
      </c>
      <c r="E6" s="1">
        <f>B3</f>
        <v>165</v>
      </c>
    </row>
    <row r="7" spans="2:5" ht="12.75">
      <c r="B7" s="1">
        <v>1</v>
      </c>
      <c r="C7" s="1">
        <v>186</v>
      </c>
      <c r="D7" s="1">
        <f aca="true" t="shared" si="0" ref="D7:D12">C7-$E$3</f>
        <v>185.655</v>
      </c>
      <c r="E7" s="1">
        <f>E6/2</f>
        <v>82.5</v>
      </c>
    </row>
    <row r="8" spans="2:5" ht="12.75">
      <c r="B8" s="1">
        <v>2</v>
      </c>
      <c r="C8" s="1">
        <v>94</v>
      </c>
      <c r="D8" s="1">
        <f t="shared" si="0"/>
        <v>93.655</v>
      </c>
      <c r="E8" s="1">
        <f>E7/2</f>
        <v>41.25</v>
      </c>
    </row>
    <row r="9" spans="2:5" ht="12.75">
      <c r="B9" s="1">
        <v>3</v>
      </c>
      <c r="C9" s="1">
        <v>48.7</v>
      </c>
      <c r="D9" s="1">
        <f t="shared" si="0"/>
        <v>48.355000000000004</v>
      </c>
      <c r="E9" s="1">
        <f>E8/2</f>
        <v>20.625</v>
      </c>
    </row>
    <row r="10" spans="2:5" ht="12.75">
      <c r="B10" s="1">
        <v>4</v>
      </c>
      <c r="C10" s="1">
        <v>25</v>
      </c>
      <c r="D10" s="1">
        <f t="shared" si="0"/>
        <v>24.655</v>
      </c>
      <c r="E10" s="1">
        <f>E9/2</f>
        <v>10.3125</v>
      </c>
    </row>
    <row r="11" spans="2:5" ht="12.75">
      <c r="B11" s="1">
        <v>5</v>
      </c>
      <c r="C11" s="1">
        <v>12.9</v>
      </c>
      <c r="D11" s="1">
        <f t="shared" si="0"/>
        <v>12.555</v>
      </c>
      <c r="E11" s="1">
        <f>E10/2</f>
        <v>5.15625</v>
      </c>
    </row>
    <row r="12" spans="2:5" ht="12.75">
      <c r="B12" s="1" t="s">
        <v>22</v>
      </c>
      <c r="C12" s="1">
        <v>0.345</v>
      </c>
      <c r="D12" s="1">
        <f t="shared" si="0"/>
        <v>0</v>
      </c>
      <c r="E12" s="1">
        <v>0</v>
      </c>
    </row>
    <row r="14" spans="3:5" ht="12.75">
      <c r="C14" s="2" t="s">
        <v>14</v>
      </c>
      <c r="D14" s="2"/>
      <c r="E14" s="2">
        <v>0.4563</v>
      </c>
    </row>
    <row r="19" spans="2:5" ht="12.75">
      <c r="B19" s="1" t="s">
        <v>11</v>
      </c>
      <c r="C19" s="1" t="s">
        <v>12</v>
      </c>
      <c r="D19" s="1" t="s">
        <v>20</v>
      </c>
      <c r="E19" s="1" t="s">
        <v>13</v>
      </c>
    </row>
    <row r="20" spans="2:5" ht="12.75">
      <c r="B20" s="1">
        <v>0</v>
      </c>
      <c r="C20" s="1">
        <v>358</v>
      </c>
      <c r="D20" s="1">
        <f>C20-$E$3</f>
        <v>357.655</v>
      </c>
      <c r="E20" s="1">
        <f>B3</f>
        <v>165</v>
      </c>
    </row>
    <row r="21" spans="2:5" ht="12.75">
      <c r="B21" s="1">
        <v>1</v>
      </c>
      <c r="C21" s="1">
        <v>186</v>
      </c>
      <c r="D21" s="1">
        <f aca="true" t="shared" si="1" ref="D21:D29">C21-$E$3</f>
        <v>185.655</v>
      </c>
      <c r="E21" s="1">
        <f>E20/2</f>
        <v>82.5</v>
      </c>
    </row>
    <row r="22" spans="2:5" ht="12.75">
      <c r="B22" s="1">
        <v>2</v>
      </c>
      <c r="C22" s="1">
        <v>94</v>
      </c>
      <c r="D22" s="1">
        <f t="shared" si="1"/>
        <v>93.655</v>
      </c>
      <c r="E22" s="1">
        <f>E21/2</f>
        <v>41.25</v>
      </c>
    </row>
    <row r="23" spans="2:5" ht="12.75">
      <c r="B23" s="1">
        <v>3</v>
      </c>
      <c r="C23" s="1">
        <v>48.7</v>
      </c>
      <c r="D23" s="1">
        <f t="shared" si="1"/>
        <v>48.355000000000004</v>
      </c>
      <c r="E23" s="1">
        <f>E22/2</f>
        <v>20.625</v>
      </c>
    </row>
    <row r="24" spans="2:5" ht="12.75">
      <c r="B24" s="1">
        <v>4</v>
      </c>
      <c r="C24" s="1">
        <v>25</v>
      </c>
      <c r="D24" s="1">
        <f t="shared" si="1"/>
        <v>24.655</v>
      </c>
      <c r="E24" s="1">
        <f>E23/2</f>
        <v>10.3125</v>
      </c>
    </row>
    <row r="25" spans="2:5" ht="12.75">
      <c r="B25" s="1">
        <v>5</v>
      </c>
      <c r="C25" s="1">
        <v>12.9</v>
      </c>
      <c r="D25" s="1">
        <f t="shared" si="1"/>
        <v>12.555</v>
      </c>
      <c r="E25" s="1">
        <f>E24/2</f>
        <v>5.15625</v>
      </c>
    </row>
    <row r="26" spans="2:5" ht="12.75">
      <c r="B26" s="1">
        <v>0</v>
      </c>
      <c r="C26" s="1">
        <v>0.345</v>
      </c>
      <c r="D26" s="1">
        <f t="shared" si="1"/>
        <v>0</v>
      </c>
      <c r="E26" s="1">
        <v>0</v>
      </c>
    </row>
    <row r="27" spans="2:5" ht="12.75">
      <c r="B27" s="5" t="s">
        <v>23</v>
      </c>
      <c r="C27" s="1">
        <v>71.4</v>
      </c>
      <c r="D27" s="1">
        <f t="shared" si="1"/>
        <v>71.055</v>
      </c>
      <c r="E27" s="1">
        <f>Sheet2!G6</f>
        <v>27.5</v>
      </c>
    </row>
    <row r="28" spans="2:5" ht="12.75">
      <c r="B28" s="1" t="s">
        <v>23</v>
      </c>
      <c r="C28" s="1">
        <v>12.7</v>
      </c>
      <c r="D28" s="1">
        <f t="shared" si="1"/>
        <v>12.354999999999999</v>
      </c>
      <c r="E28" s="1">
        <f>Sheet2!G10</f>
        <v>4.583333333333333</v>
      </c>
    </row>
    <row r="29" spans="2:5" ht="12.75">
      <c r="B29" s="1" t="s">
        <v>33</v>
      </c>
      <c r="C29" s="1">
        <v>146</v>
      </c>
      <c r="D29" s="1">
        <f t="shared" si="1"/>
        <v>145.655</v>
      </c>
      <c r="E29" s="1">
        <f>Sheet2!G13</f>
        <v>66</v>
      </c>
    </row>
    <row r="30" ht="12.75">
      <c r="B30" s="4"/>
    </row>
    <row r="31" spans="2:5" ht="12.75">
      <c r="B31" s="4"/>
      <c r="C31" s="2" t="s">
        <v>14</v>
      </c>
      <c r="D31" s="2"/>
      <c r="E31" s="2">
        <v>0.4541</v>
      </c>
    </row>
    <row r="32" ht="12.75">
      <c r="B32" s="4"/>
    </row>
    <row r="33" ht="12.75">
      <c r="B33" s="4"/>
    </row>
    <row r="36" spans="2:5" ht="12.75">
      <c r="B36" s="1" t="s">
        <v>15</v>
      </c>
      <c r="C36" s="1" t="s">
        <v>16</v>
      </c>
      <c r="E36" s="1" t="s">
        <v>17</v>
      </c>
    </row>
    <row r="37" spans="2:5" ht="12.75">
      <c r="B37" s="1">
        <v>358</v>
      </c>
      <c r="C37" s="1">
        <v>182</v>
      </c>
      <c r="E37" s="1">
        <f>B37/C37</f>
        <v>1.967032967032967</v>
      </c>
    </row>
    <row r="38" spans="2:5" ht="12.75">
      <c r="B38" s="1">
        <v>71.4</v>
      </c>
      <c r="C38" s="1">
        <v>36.4</v>
      </c>
      <c r="E38" s="1">
        <f>B38/C38</f>
        <v>1.9615384615384617</v>
      </c>
    </row>
    <row r="39" spans="2:5" ht="12.75">
      <c r="B39" s="1">
        <v>146</v>
      </c>
      <c r="C39" s="1">
        <v>76.6</v>
      </c>
      <c r="E39" s="1">
        <f>B39/C39</f>
        <v>1.906005221932115</v>
      </c>
    </row>
    <row r="40" spans="2:5" ht="12.75">
      <c r="B40" s="1">
        <v>106</v>
      </c>
      <c r="C40" s="1">
        <v>55.8</v>
      </c>
      <c r="E40" s="1">
        <f>B40/C40</f>
        <v>1.899641577060932</v>
      </c>
    </row>
    <row r="42" spans="3:5" ht="12.75">
      <c r="C42" s="2" t="s">
        <v>18</v>
      </c>
      <c r="D42" s="2"/>
      <c r="E42" s="2">
        <f>AVERAGE(E37:E38)</f>
        <v>1.9642857142857144</v>
      </c>
    </row>
  </sheetData>
  <printOptions/>
  <pageMargins left="0.75" right="0.75" top="1" bottom="1" header="0.5" footer="0.5"/>
  <pageSetup fitToHeight="1" fitToWidth="1" horizontalDpi="300" verticalDpi="300" orientation="landscape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06"/>
  <sheetViews>
    <sheetView workbookViewId="0" topLeftCell="A1">
      <selection activeCell="C6" sqref="C6"/>
    </sheetView>
  </sheetViews>
  <sheetFormatPr defaultColWidth="9.140625" defaultRowHeight="12.75"/>
  <sheetData>
    <row r="1" spans="2:10" ht="12.75">
      <c r="B1" s="1"/>
      <c r="C1" s="2" t="s">
        <v>6</v>
      </c>
      <c r="D1" s="1"/>
      <c r="E1" s="1"/>
      <c r="F1" s="1"/>
      <c r="G1" s="1"/>
      <c r="H1" s="1"/>
      <c r="I1" s="1"/>
      <c r="J1" s="1"/>
    </row>
    <row r="2" spans="2:10" ht="12.75">
      <c r="B2" s="1"/>
      <c r="C2" s="1"/>
      <c r="D2" s="1"/>
      <c r="E2" s="1"/>
      <c r="F2" s="1"/>
      <c r="G2" s="1"/>
      <c r="H2" s="1"/>
      <c r="I2" s="1"/>
      <c r="J2" s="1"/>
    </row>
    <row r="3" spans="2:10" ht="12.75">
      <c r="B3" s="1"/>
      <c r="C3" s="1"/>
      <c r="D3" s="1" t="s">
        <v>0</v>
      </c>
      <c r="E3" s="1" t="s">
        <v>1</v>
      </c>
      <c r="F3" s="1"/>
      <c r="G3" s="1"/>
      <c r="H3" s="1"/>
      <c r="I3" s="1"/>
      <c r="J3" s="1"/>
    </row>
    <row r="4" spans="2:12" ht="12.75">
      <c r="B4" s="1"/>
      <c r="C4" s="1" t="s">
        <v>2</v>
      </c>
      <c r="D4" s="1">
        <v>0.014894</v>
      </c>
      <c r="E4" s="3">
        <f>D4*1000000/88.15</f>
        <v>168.96199659671015</v>
      </c>
      <c r="F4" s="1"/>
      <c r="G4" s="1"/>
      <c r="H4" s="1"/>
      <c r="I4" s="1"/>
      <c r="J4" s="1"/>
      <c r="L4" t="s">
        <v>7</v>
      </c>
    </row>
    <row r="5" spans="2:12" ht="12.75">
      <c r="B5" s="1"/>
      <c r="C5" s="1" t="s">
        <v>3</v>
      </c>
      <c r="D5" s="1">
        <v>0.0149</v>
      </c>
      <c r="E5" s="3">
        <f>D5*1000000/88.15</f>
        <v>169.03006239364717</v>
      </c>
      <c r="F5" s="1"/>
      <c r="G5" s="1"/>
      <c r="H5" s="1"/>
      <c r="I5" s="1"/>
      <c r="J5" s="1"/>
      <c r="L5" t="s">
        <v>8</v>
      </c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L6">
        <v>300</v>
      </c>
      <c r="M6">
        <v>0.0058</v>
      </c>
    </row>
    <row r="7" spans="2:13" ht="12.75">
      <c r="B7" s="1"/>
      <c r="C7" s="1"/>
      <c r="D7" s="1"/>
      <c r="E7" s="1"/>
      <c r="F7" s="1"/>
      <c r="G7" s="1"/>
      <c r="H7" s="1"/>
      <c r="I7" s="1"/>
      <c r="J7" s="1"/>
      <c r="L7">
        <v>301</v>
      </c>
      <c r="M7">
        <v>0.0485</v>
      </c>
    </row>
    <row r="8" spans="2:13" ht="12.75">
      <c r="B8" s="1"/>
      <c r="C8" s="1" t="s">
        <v>4</v>
      </c>
      <c r="D8" s="1"/>
      <c r="E8" s="1"/>
      <c r="F8" s="1"/>
      <c r="G8" s="1"/>
      <c r="H8" s="1"/>
      <c r="I8" s="1"/>
      <c r="J8" s="1"/>
      <c r="L8">
        <v>302</v>
      </c>
      <c r="M8">
        <v>0.1748</v>
      </c>
    </row>
    <row r="9" spans="2:13" ht="12.75">
      <c r="B9" s="1"/>
      <c r="C9" s="1" t="s">
        <v>5</v>
      </c>
      <c r="D9" s="1"/>
      <c r="E9" s="1"/>
      <c r="F9" s="1"/>
      <c r="G9" s="1"/>
      <c r="H9" s="1"/>
      <c r="I9" s="1"/>
      <c r="J9" s="1"/>
      <c r="L9">
        <v>303</v>
      </c>
      <c r="M9">
        <v>-0.058</v>
      </c>
    </row>
    <row r="10" spans="12:13" ht="12.75">
      <c r="L10">
        <v>304</v>
      </c>
      <c r="M10">
        <v>0.0164</v>
      </c>
    </row>
    <row r="11" spans="12:13" ht="12.75">
      <c r="L11">
        <v>305</v>
      </c>
      <c r="M11">
        <v>0.2415</v>
      </c>
    </row>
    <row r="12" spans="12:13" ht="12.75">
      <c r="L12">
        <v>306</v>
      </c>
      <c r="M12">
        <v>-0.041</v>
      </c>
    </row>
    <row r="13" spans="12:13" ht="12.75">
      <c r="L13">
        <v>307</v>
      </c>
      <c r="M13">
        <v>0.1485</v>
      </c>
    </row>
    <row r="14" spans="12:13" ht="12.75">
      <c r="L14">
        <v>308</v>
      </c>
      <c r="M14">
        <v>-0.08</v>
      </c>
    </row>
    <row r="15" spans="12:13" ht="12.75">
      <c r="L15">
        <v>309</v>
      </c>
      <c r="M15">
        <v>0.1827</v>
      </c>
    </row>
    <row r="16" spans="12:13" ht="12.75">
      <c r="L16">
        <v>310</v>
      </c>
      <c r="M16">
        <v>0.1944</v>
      </c>
    </row>
    <row r="17" spans="12:13" ht="12.75">
      <c r="L17">
        <v>311</v>
      </c>
      <c r="M17">
        <v>0.111</v>
      </c>
    </row>
    <row r="18" spans="12:13" ht="12.75">
      <c r="L18">
        <v>312</v>
      </c>
      <c r="M18">
        <v>0.132</v>
      </c>
    </row>
    <row r="19" spans="12:13" ht="12.75">
      <c r="L19">
        <v>313</v>
      </c>
      <c r="M19">
        <v>0.0004</v>
      </c>
    </row>
    <row r="20" spans="12:13" ht="12.75">
      <c r="L20">
        <v>314</v>
      </c>
      <c r="M20">
        <v>0.0966</v>
      </c>
    </row>
    <row r="21" spans="12:13" ht="12.75">
      <c r="L21">
        <v>315</v>
      </c>
      <c r="M21">
        <v>0.1189</v>
      </c>
    </row>
    <row r="22" spans="12:13" ht="12.75">
      <c r="L22">
        <v>316</v>
      </c>
      <c r="M22">
        <v>0.0461</v>
      </c>
    </row>
    <row r="23" spans="12:13" ht="12.75">
      <c r="L23">
        <v>317</v>
      </c>
      <c r="M23">
        <v>0.0893</v>
      </c>
    </row>
    <row r="24" spans="12:13" ht="12.75">
      <c r="L24">
        <v>318</v>
      </c>
      <c r="M24">
        <v>0.3092</v>
      </c>
    </row>
    <row r="25" spans="12:13" ht="12.75">
      <c r="L25">
        <v>319</v>
      </c>
      <c r="M25">
        <v>0.6553</v>
      </c>
    </row>
    <row r="26" spans="12:13" ht="12.75">
      <c r="L26">
        <v>320</v>
      </c>
      <c r="M26">
        <v>0.9075</v>
      </c>
    </row>
    <row r="27" spans="12:13" ht="12.75">
      <c r="L27">
        <v>321</v>
      </c>
      <c r="M27">
        <v>1.0664</v>
      </c>
    </row>
    <row r="28" spans="12:13" ht="12.75">
      <c r="L28">
        <v>322</v>
      </c>
      <c r="M28">
        <v>0.9533</v>
      </c>
    </row>
    <row r="29" spans="12:13" ht="12.75">
      <c r="L29">
        <v>323</v>
      </c>
      <c r="M29">
        <v>0.8098</v>
      </c>
    </row>
    <row r="30" spans="12:13" ht="12.75">
      <c r="L30">
        <v>324</v>
      </c>
      <c r="M30">
        <v>0.6637</v>
      </c>
    </row>
    <row r="31" spans="12:13" ht="12.75">
      <c r="L31">
        <v>325</v>
      </c>
      <c r="M31">
        <v>0.5426</v>
      </c>
    </row>
    <row r="32" spans="12:13" ht="12.75">
      <c r="L32">
        <v>326</v>
      </c>
      <c r="M32">
        <v>0.4378</v>
      </c>
    </row>
    <row r="33" spans="12:13" ht="12.75">
      <c r="L33">
        <v>327</v>
      </c>
      <c r="M33">
        <v>0.3541</v>
      </c>
    </row>
    <row r="34" spans="12:13" ht="12.75">
      <c r="L34">
        <v>328</v>
      </c>
      <c r="M34">
        <v>0.2812</v>
      </c>
    </row>
    <row r="35" spans="12:13" ht="12.75">
      <c r="L35">
        <v>329</v>
      </c>
      <c r="M35">
        <v>0.2264</v>
      </c>
    </row>
    <row r="36" spans="12:13" ht="12.75">
      <c r="L36">
        <v>330</v>
      </c>
      <c r="M36">
        <v>0.1828</v>
      </c>
    </row>
    <row r="37" spans="12:13" ht="12.75">
      <c r="L37">
        <v>331</v>
      </c>
      <c r="M37">
        <v>0.1475</v>
      </c>
    </row>
    <row r="38" spans="12:13" ht="12.75">
      <c r="L38">
        <v>332</v>
      </c>
      <c r="M38">
        <v>0.1196</v>
      </c>
    </row>
    <row r="39" spans="12:13" ht="12.75">
      <c r="L39">
        <v>333</v>
      </c>
      <c r="M39">
        <v>0.0969</v>
      </c>
    </row>
    <row r="40" spans="12:13" ht="12.75">
      <c r="L40">
        <v>334</v>
      </c>
      <c r="M40">
        <v>0.0792</v>
      </c>
    </row>
    <row r="41" spans="12:13" ht="12.75">
      <c r="L41">
        <v>335</v>
      </c>
      <c r="M41">
        <v>0.065</v>
      </c>
    </row>
    <row r="42" spans="12:13" ht="12.75">
      <c r="L42">
        <v>336</v>
      </c>
      <c r="M42">
        <v>0.054</v>
      </c>
    </row>
    <row r="43" spans="12:13" ht="12.75">
      <c r="L43">
        <v>337</v>
      </c>
      <c r="M43">
        <v>0.0447</v>
      </c>
    </row>
    <row r="44" spans="12:13" ht="12.75">
      <c r="L44">
        <v>338</v>
      </c>
      <c r="M44">
        <v>0.0377</v>
      </c>
    </row>
    <row r="45" spans="12:13" ht="12.75">
      <c r="L45">
        <v>339</v>
      </c>
      <c r="M45">
        <v>0.0322</v>
      </c>
    </row>
    <row r="46" spans="12:13" ht="12.75">
      <c r="L46">
        <v>340</v>
      </c>
      <c r="M46">
        <v>0.0281</v>
      </c>
    </row>
    <row r="47" spans="12:13" ht="12.75">
      <c r="L47">
        <v>341</v>
      </c>
      <c r="M47">
        <v>0.0248</v>
      </c>
    </row>
    <row r="48" spans="12:13" ht="12.75">
      <c r="L48">
        <v>342</v>
      </c>
      <c r="M48">
        <v>0.0222</v>
      </c>
    </row>
    <row r="49" spans="12:13" ht="12.75">
      <c r="L49">
        <v>343</v>
      </c>
      <c r="M49">
        <v>0.0202</v>
      </c>
    </row>
    <row r="50" spans="12:13" ht="12.75">
      <c r="L50">
        <v>344</v>
      </c>
      <c r="M50">
        <v>0.0188</v>
      </c>
    </row>
    <row r="51" spans="12:13" ht="12.75">
      <c r="L51">
        <v>345</v>
      </c>
      <c r="M51">
        <v>0.0177</v>
      </c>
    </row>
    <row r="52" spans="12:13" ht="12.75">
      <c r="L52">
        <v>346</v>
      </c>
      <c r="M52">
        <v>0.0166</v>
      </c>
    </row>
    <row r="53" spans="12:13" ht="12.75">
      <c r="L53">
        <v>347</v>
      </c>
      <c r="M53">
        <v>0.0157</v>
      </c>
    </row>
    <row r="54" spans="12:13" ht="12.75">
      <c r="L54">
        <v>348</v>
      </c>
      <c r="M54">
        <v>0.0151</v>
      </c>
    </row>
    <row r="55" spans="12:13" ht="12.75">
      <c r="L55">
        <v>349</v>
      </c>
      <c r="M55">
        <v>0.0146</v>
      </c>
    </row>
    <row r="56" spans="12:13" ht="12.75">
      <c r="L56">
        <v>350</v>
      </c>
      <c r="M56">
        <v>0.0143</v>
      </c>
    </row>
    <row r="57" spans="12:13" ht="12.75">
      <c r="L57">
        <v>351</v>
      </c>
      <c r="M57">
        <v>0.014</v>
      </c>
    </row>
    <row r="58" spans="12:13" ht="12.75">
      <c r="L58">
        <v>352</v>
      </c>
      <c r="M58">
        <v>0.0135</v>
      </c>
    </row>
    <row r="59" spans="12:13" ht="12.75">
      <c r="L59">
        <v>353</v>
      </c>
      <c r="M59">
        <v>0.0133</v>
      </c>
    </row>
    <row r="60" spans="12:13" ht="12.75">
      <c r="L60">
        <v>354</v>
      </c>
      <c r="M60">
        <v>0.013</v>
      </c>
    </row>
    <row r="61" spans="12:13" ht="12.75">
      <c r="L61">
        <v>355</v>
      </c>
      <c r="M61">
        <v>0.0127</v>
      </c>
    </row>
    <row r="62" spans="12:13" ht="12.75">
      <c r="L62">
        <v>356</v>
      </c>
      <c r="M62">
        <v>0.0125</v>
      </c>
    </row>
    <row r="63" spans="12:13" ht="12.75">
      <c r="L63">
        <v>357</v>
      </c>
      <c r="M63">
        <v>0.0123</v>
      </c>
    </row>
    <row r="64" spans="12:13" ht="12.75">
      <c r="L64">
        <v>358</v>
      </c>
      <c r="M64">
        <v>0.0121</v>
      </c>
    </row>
    <row r="65" spans="12:13" ht="12.75">
      <c r="L65">
        <v>359</v>
      </c>
      <c r="M65">
        <v>0.0119</v>
      </c>
    </row>
    <row r="66" spans="12:13" ht="12.75">
      <c r="L66">
        <v>360</v>
      </c>
      <c r="M66">
        <v>0.0117</v>
      </c>
    </row>
    <row r="67" spans="12:13" ht="12.75">
      <c r="L67">
        <v>361</v>
      </c>
      <c r="M67">
        <v>0.0115</v>
      </c>
    </row>
    <row r="68" spans="12:13" ht="12.75">
      <c r="L68">
        <v>362</v>
      </c>
      <c r="M68">
        <v>0.0115</v>
      </c>
    </row>
    <row r="69" spans="12:13" ht="12.75">
      <c r="L69">
        <v>363</v>
      </c>
      <c r="M69">
        <v>0.0114</v>
      </c>
    </row>
    <row r="70" spans="12:13" ht="12.75">
      <c r="L70">
        <v>364</v>
      </c>
      <c r="M70">
        <v>0.0113</v>
      </c>
    </row>
    <row r="71" spans="12:13" ht="12.75">
      <c r="L71">
        <v>365</v>
      </c>
      <c r="M71">
        <v>0.0113</v>
      </c>
    </row>
    <row r="72" spans="12:13" ht="12.75">
      <c r="L72">
        <v>366</v>
      </c>
      <c r="M72">
        <v>0.0112</v>
      </c>
    </row>
    <row r="73" spans="12:13" ht="12.75">
      <c r="L73">
        <v>367</v>
      </c>
      <c r="M73">
        <v>0.0112</v>
      </c>
    </row>
    <row r="74" spans="12:13" ht="12.75">
      <c r="L74">
        <v>368</v>
      </c>
      <c r="M74">
        <v>0.0111</v>
      </c>
    </row>
    <row r="75" spans="12:13" ht="12.75">
      <c r="L75">
        <v>369</v>
      </c>
      <c r="M75">
        <v>0.0111</v>
      </c>
    </row>
    <row r="76" spans="12:13" ht="12.75">
      <c r="L76">
        <v>370</v>
      </c>
      <c r="M76">
        <v>0.011</v>
      </c>
    </row>
    <row r="77" spans="12:13" ht="12.75">
      <c r="L77">
        <v>371</v>
      </c>
      <c r="M77">
        <v>0.0112</v>
      </c>
    </row>
    <row r="78" spans="12:13" ht="12.75">
      <c r="L78">
        <v>372</v>
      </c>
      <c r="M78">
        <v>0.0112</v>
      </c>
    </row>
    <row r="79" spans="12:13" ht="12.75">
      <c r="L79">
        <v>373</v>
      </c>
      <c r="M79">
        <v>0.0112</v>
      </c>
    </row>
    <row r="80" spans="12:13" ht="12.75">
      <c r="L80">
        <v>374</v>
      </c>
      <c r="M80">
        <v>0.0112</v>
      </c>
    </row>
    <row r="81" spans="12:13" ht="12.75">
      <c r="L81">
        <v>375</v>
      </c>
      <c r="M81">
        <v>0.0112</v>
      </c>
    </row>
    <row r="82" spans="12:13" ht="12.75">
      <c r="L82">
        <v>376</v>
      </c>
      <c r="M82">
        <v>0.0112</v>
      </c>
    </row>
    <row r="83" spans="12:13" ht="12.75">
      <c r="L83">
        <v>377</v>
      </c>
      <c r="M83">
        <v>0.0112</v>
      </c>
    </row>
    <row r="84" spans="12:13" ht="12.75">
      <c r="L84">
        <v>378</v>
      </c>
      <c r="M84">
        <v>0.0112</v>
      </c>
    </row>
    <row r="85" spans="12:13" ht="12.75">
      <c r="L85">
        <v>379</v>
      </c>
      <c r="M85">
        <v>0.0111</v>
      </c>
    </row>
    <row r="86" spans="12:13" ht="12.75">
      <c r="L86">
        <v>380</v>
      </c>
      <c r="M86">
        <v>0.0109</v>
      </c>
    </row>
    <row r="87" spans="12:13" ht="12.75">
      <c r="L87">
        <v>381</v>
      </c>
      <c r="M87">
        <v>0.0109</v>
      </c>
    </row>
    <row r="88" spans="12:13" ht="12.75">
      <c r="L88">
        <v>382</v>
      </c>
      <c r="M88">
        <v>0.0109</v>
      </c>
    </row>
    <row r="89" spans="12:13" ht="12.75">
      <c r="L89">
        <v>383</v>
      </c>
      <c r="M89">
        <v>0.0108</v>
      </c>
    </row>
    <row r="90" spans="12:13" ht="12.75">
      <c r="L90">
        <v>384</v>
      </c>
      <c r="M90">
        <v>0.0107</v>
      </c>
    </row>
    <row r="91" spans="12:13" ht="12.75">
      <c r="L91">
        <v>385</v>
      </c>
      <c r="M91">
        <v>0.0106</v>
      </c>
    </row>
    <row r="92" spans="12:13" ht="12.75">
      <c r="L92">
        <v>386</v>
      </c>
      <c r="M92">
        <v>0.0106</v>
      </c>
    </row>
    <row r="93" spans="12:13" ht="12.75">
      <c r="L93">
        <v>387</v>
      </c>
      <c r="M93">
        <v>0.0103</v>
      </c>
    </row>
    <row r="94" spans="12:13" ht="12.75">
      <c r="L94">
        <v>388</v>
      </c>
      <c r="M94">
        <v>0.0104</v>
      </c>
    </row>
    <row r="95" spans="12:13" ht="12.75">
      <c r="L95">
        <v>389</v>
      </c>
      <c r="M95">
        <v>0.0103</v>
      </c>
    </row>
    <row r="96" spans="12:13" ht="12.75">
      <c r="L96">
        <v>390</v>
      </c>
      <c r="M96">
        <v>0.0102</v>
      </c>
    </row>
    <row r="97" spans="12:13" ht="12.75">
      <c r="L97">
        <v>391</v>
      </c>
      <c r="M97">
        <v>0.0102</v>
      </c>
    </row>
    <row r="98" spans="12:13" ht="12.75">
      <c r="L98">
        <v>392</v>
      </c>
      <c r="M98">
        <v>0.0101</v>
      </c>
    </row>
    <row r="99" spans="12:13" ht="12.75">
      <c r="L99">
        <v>393</v>
      </c>
      <c r="M99">
        <v>0.01</v>
      </c>
    </row>
    <row r="100" spans="12:13" ht="12.75">
      <c r="L100">
        <v>394</v>
      </c>
      <c r="M100">
        <v>0.0103</v>
      </c>
    </row>
    <row r="101" spans="12:13" ht="12.75">
      <c r="L101">
        <v>395</v>
      </c>
      <c r="M101">
        <v>0.0102</v>
      </c>
    </row>
    <row r="102" spans="12:13" ht="12.75">
      <c r="L102">
        <v>396</v>
      </c>
      <c r="M102">
        <v>0.0104</v>
      </c>
    </row>
    <row r="103" spans="12:13" ht="12.75">
      <c r="L103">
        <v>397</v>
      </c>
      <c r="M103">
        <v>0.0104</v>
      </c>
    </row>
    <row r="104" spans="12:13" ht="12.75">
      <c r="L104">
        <v>398</v>
      </c>
      <c r="M104">
        <v>0.0106</v>
      </c>
    </row>
    <row r="105" spans="12:13" ht="12.75">
      <c r="L105">
        <v>399</v>
      </c>
      <c r="M105">
        <v>0.0109</v>
      </c>
    </row>
    <row r="106" spans="12:13" ht="12.75">
      <c r="L106">
        <v>400</v>
      </c>
      <c r="M106">
        <v>0.0113</v>
      </c>
    </row>
    <row r="107" spans="12:13" ht="12.75">
      <c r="L107">
        <v>401</v>
      </c>
      <c r="M107">
        <v>0.0117</v>
      </c>
    </row>
    <row r="108" spans="12:13" ht="12.75">
      <c r="L108">
        <v>402</v>
      </c>
      <c r="M108">
        <v>0.0119</v>
      </c>
    </row>
    <row r="109" spans="12:13" ht="12.75">
      <c r="L109">
        <v>403</v>
      </c>
      <c r="M109">
        <v>0.0122</v>
      </c>
    </row>
    <row r="110" spans="12:13" ht="12.75">
      <c r="L110">
        <v>404</v>
      </c>
      <c r="M110">
        <v>0.0127</v>
      </c>
    </row>
    <row r="111" spans="12:13" ht="12.75">
      <c r="L111">
        <v>405</v>
      </c>
      <c r="M111">
        <v>0.013</v>
      </c>
    </row>
    <row r="112" spans="12:13" ht="12.75">
      <c r="L112">
        <v>406</v>
      </c>
      <c r="M112">
        <v>0.0132</v>
      </c>
    </row>
    <row r="113" spans="12:13" ht="12.75">
      <c r="L113">
        <v>407</v>
      </c>
      <c r="M113">
        <v>0.0134</v>
      </c>
    </row>
    <row r="114" spans="12:13" ht="12.75">
      <c r="L114">
        <v>408</v>
      </c>
      <c r="M114">
        <v>0.0138</v>
      </c>
    </row>
    <row r="115" spans="12:13" ht="12.75">
      <c r="L115">
        <v>409</v>
      </c>
      <c r="M115">
        <v>0.0138</v>
      </c>
    </row>
    <row r="116" spans="12:13" ht="12.75">
      <c r="L116">
        <v>410</v>
      </c>
      <c r="M116">
        <v>0.0139</v>
      </c>
    </row>
    <row r="117" spans="12:13" ht="12.75">
      <c r="L117">
        <v>411</v>
      </c>
      <c r="M117">
        <v>0.0139</v>
      </c>
    </row>
    <row r="118" spans="12:13" ht="12.75">
      <c r="L118">
        <v>412</v>
      </c>
      <c r="M118">
        <v>0.014</v>
      </c>
    </row>
    <row r="119" spans="12:13" ht="12.75">
      <c r="L119">
        <v>413</v>
      </c>
      <c r="M119">
        <v>0.0139</v>
      </c>
    </row>
    <row r="120" spans="12:13" ht="12.75">
      <c r="L120">
        <v>414</v>
      </c>
      <c r="M120">
        <v>0.0138</v>
      </c>
    </row>
    <row r="121" spans="12:13" ht="12.75">
      <c r="L121">
        <v>415</v>
      </c>
      <c r="M121">
        <v>0.0138</v>
      </c>
    </row>
    <row r="122" spans="12:13" ht="12.75">
      <c r="L122">
        <v>416</v>
      </c>
      <c r="M122">
        <v>0.0138</v>
      </c>
    </row>
    <row r="123" spans="12:13" ht="12.75">
      <c r="L123">
        <v>417</v>
      </c>
      <c r="M123">
        <v>0.0137</v>
      </c>
    </row>
    <row r="124" spans="12:13" ht="12.75">
      <c r="L124">
        <v>418</v>
      </c>
      <c r="M124">
        <v>0.0136</v>
      </c>
    </row>
    <row r="125" spans="12:13" ht="12.75">
      <c r="L125">
        <v>419</v>
      </c>
      <c r="M125">
        <v>0.0137</v>
      </c>
    </row>
    <row r="126" spans="12:13" ht="12.75">
      <c r="L126">
        <v>420</v>
      </c>
      <c r="M126">
        <v>0.0137</v>
      </c>
    </row>
    <row r="127" spans="12:13" ht="12.75">
      <c r="L127">
        <v>421</v>
      </c>
      <c r="M127">
        <v>0.0139</v>
      </c>
    </row>
    <row r="128" spans="12:13" ht="12.75">
      <c r="L128">
        <v>422</v>
      </c>
      <c r="M128">
        <v>0.014</v>
      </c>
    </row>
    <row r="129" spans="12:13" ht="12.75">
      <c r="L129">
        <v>423</v>
      </c>
      <c r="M129">
        <v>0.0145</v>
      </c>
    </row>
    <row r="130" spans="12:13" ht="12.75">
      <c r="L130">
        <v>424</v>
      </c>
      <c r="M130">
        <v>0.015</v>
      </c>
    </row>
    <row r="131" spans="12:13" ht="12.75">
      <c r="L131">
        <v>425</v>
      </c>
      <c r="M131">
        <v>0.0154</v>
      </c>
    </row>
    <row r="132" spans="12:13" ht="12.75">
      <c r="L132">
        <v>426</v>
      </c>
      <c r="M132">
        <v>0.016</v>
      </c>
    </row>
    <row r="133" spans="12:13" ht="12.75">
      <c r="L133">
        <v>427</v>
      </c>
      <c r="M133">
        <v>0.0165</v>
      </c>
    </row>
    <row r="134" spans="12:13" ht="12.75">
      <c r="L134">
        <v>428</v>
      </c>
      <c r="M134">
        <v>0.0171</v>
      </c>
    </row>
    <row r="135" spans="12:13" ht="12.75">
      <c r="L135">
        <v>429</v>
      </c>
      <c r="M135">
        <v>0.0175</v>
      </c>
    </row>
    <row r="136" spans="12:13" ht="12.75">
      <c r="L136">
        <v>430</v>
      </c>
      <c r="M136">
        <v>0.0178</v>
      </c>
    </row>
    <row r="137" spans="12:13" ht="12.75">
      <c r="L137">
        <v>431</v>
      </c>
      <c r="M137">
        <v>0.0179</v>
      </c>
    </row>
    <row r="138" spans="12:13" ht="12.75">
      <c r="L138">
        <v>432</v>
      </c>
      <c r="M138">
        <v>0.018</v>
      </c>
    </row>
    <row r="139" spans="12:13" ht="12.75">
      <c r="L139">
        <v>433</v>
      </c>
      <c r="M139">
        <v>0.0176</v>
      </c>
    </row>
    <row r="140" spans="12:13" ht="12.75">
      <c r="L140">
        <v>434</v>
      </c>
      <c r="M140">
        <v>0.0172</v>
      </c>
    </row>
    <row r="141" spans="12:13" ht="12.75">
      <c r="L141">
        <v>435</v>
      </c>
      <c r="M141">
        <v>0.0164</v>
      </c>
    </row>
    <row r="142" spans="12:13" ht="12.75">
      <c r="L142">
        <v>436</v>
      </c>
      <c r="M142">
        <v>0.0155</v>
      </c>
    </row>
    <row r="143" spans="12:13" ht="12.75">
      <c r="L143">
        <v>437</v>
      </c>
      <c r="M143">
        <v>0.0142</v>
      </c>
    </row>
    <row r="144" spans="12:13" ht="12.75">
      <c r="L144">
        <v>438</v>
      </c>
      <c r="M144">
        <v>0.0129</v>
      </c>
    </row>
    <row r="145" spans="12:13" ht="12.75">
      <c r="L145">
        <v>439</v>
      </c>
      <c r="M145">
        <v>0.0116</v>
      </c>
    </row>
    <row r="146" spans="12:13" ht="12.75">
      <c r="L146">
        <v>440</v>
      </c>
      <c r="M146">
        <v>0.0103</v>
      </c>
    </row>
    <row r="147" spans="12:13" ht="12.75">
      <c r="L147">
        <v>441</v>
      </c>
      <c r="M147">
        <v>0.009</v>
      </c>
    </row>
    <row r="148" spans="12:13" ht="12.75">
      <c r="L148">
        <v>442</v>
      </c>
      <c r="M148">
        <v>0.0081</v>
      </c>
    </row>
    <row r="149" spans="12:13" ht="12.75">
      <c r="L149">
        <v>443</v>
      </c>
      <c r="M149">
        <v>0.0069</v>
      </c>
    </row>
    <row r="150" spans="12:13" ht="12.75">
      <c r="L150">
        <v>444</v>
      </c>
      <c r="M150">
        <v>0.0058</v>
      </c>
    </row>
    <row r="151" spans="12:13" ht="12.75">
      <c r="L151">
        <v>445</v>
      </c>
      <c r="M151">
        <v>0.0049</v>
      </c>
    </row>
    <row r="152" spans="12:13" ht="12.75">
      <c r="L152">
        <v>446</v>
      </c>
      <c r="M152">
        <v>0.0043</v>
      </c>
    </row>
    <row r="153" spans="12:13" ht="12.75">
      <c r="L153">
        <v>447</v>
      </c>
      <c r="M153">
        <v>0.0037</v>
      </c>
    </row>
    <row r="154" spans="12:13" ht="12.75">
      <c r="L154">
        <v>448</v>
      </c>
      <c r="M154">
        <v>0.0033</v>
      </c>
    </row>
    <row r="155" spans="12:13" ht="12.75">
      <c r="L155">
        <v>449</v>
      </c>
      <c r="M155">
        <v>0.0029</v>
      </c>
    </row>
    <row r="156" spans="12:13" ht="12.75">
      <c r="L156">
        <v>450</v>
      </c>
      <c r="M156">
        <v>0.0025</v>
      </c>
    </row>
    <row r="157" spans="12:13" ht="12.75">
      <c r="L157">
        <v>451</v>
      </c>
      <c r="M157">
        <v>0.0022</v>
      </c>
    </row>
    <row r="158" spans="12:13" ht="12.75">
      <c r="L158">
        <v>452</v>
      </c>
      <c r="M158">
        <v>0.0022</v>
      </c>
    </row>
    <row r="159" spans="12:13" ht="12.75">
      <c r="L159">
        <v>453</v>
      </c>
      <c r="M159">
        <v>0.0018</v>
      </c>
    </row>
    <row r="160" spans="12:13" ht="12.75">
      <c r="L160">
        <v>454</v>
      </c>
      <c r="M160">
        <v>0.0018</v>
      </c>
    </row>
    <row r="161" spans="12:13" ht="12.75">
      <c r="L161">
        <v>455</v>
      </c>
      <c r="M161">
        <v>0.0016</v>
      </c>
    </row>
    <row r="162" spans="12:13" ht="12.75">
      <c r="L162">
        <v>456</v>
      </c>
      <c r="M162">
        <v>0.0015</v>
      </c>
    </row>
    <row r="163" spans="12:13" ht="12.75">
      <c r="L163">
        <v>457</v>
      </c>
      <c r="M163">
        <v>0.0015</v>
      </c>
    </row>
    <row r="164" spans="12:13" ht="12.75">
      <c r="L164">
        <v>458</v>
      </c>
      <c r="M164">
        <v>0.0014</v>
      </c>
    </row>
    <row r="165" spans="12:13" ht="12.75">
      <c r="L165">
        <v>459</v>
      </c>
      <c r="M165">
        <v>0.0013</v>
      </c>
    </row>
    <row r="166" spans="12:13" ht="12.75">
      <c r="L166">
        <v>460</v>
      </c>
      <c r="M166">
        <v>0.0012</v>
      </c>
    </row>
    <row r="167" spans="12:13" ht="12.75">
      <c r="L167">
        <v>461</v>
      </c>
      <c r="M167">
        <v>0.0013</v>
      </c>
    </row>
    <row r="168" spans="12:13" ht="12.75">
      <c r="L168">
        <v>462</v>
      </c>
      <c r="M168">
        <v>0.0011</v>
      </c>
    </row>
    <row r="169" spans="12:13" ht="12.75">
      <c r="L169">
        <v>463</v>
      </c>
      <c r="M169">
        <v>0.0012</v>
      </c>
    </row>
    <row r="170" spans="12:13" ht="12.75">
      <c r="L170">
        <v>464</v>
      </c>
      <c r="M170">
        <v>0.0011</v>
      </c>
    </row>
    <row r="171" spans="12:13" ht="12.75">
      <c r="L171">
        <v>465</v>
      </c>
      <c r="M171">
        <v>0.001</v>
      </c>
    </row>
    <row r="172" spans="12:13" ht="12.75">
      <c r="L172">
        <v>466</v>
      </c>
      <c r="M172">
        <v>0.0011</v>
      </c>
    </row>
    <row r="173" spans="12:13" ht="12.75">
      <c r="L173">
        <v>467</v>
      </c>
      <c r="M173">
        <v>0.0011</v>
      </c>
    </row>
    <row r="174" spans="12:13" ht="12.75">
      <c r="L174">
        <v>468</v>
      </c>
      <c r="M174">
        <v>0.0011</v>
      </c>
    </row>
    <row r="175" spans="12:13" ht="12.75">
      <c r="L175">
        <v>469</v>
      </c>
      <c r="M175">
        <v>0.0011</v>
      </c>
    </row>
    <row r="176" spans="12:13" ht="12.75">
      <c r="L176">
        <v>470</v>
      </c>
      <c r="M176">
        <v>0.001</v>
      </c>
    </row>
    <row r="177" spans="12:13" ht="12.75">
      <c r="L177">
        <v>471</v>
      </c>
      <c r="M177">
        <v>0.0012</v>
      </c>
    </row>
    <row r="178" spans="12:13" ht="12.75">
      <c r="L178">
        <v>472</v>
      </c>
      <c r="M178">
        <v>0.0011</v>
      </c>
    </row>
    <row r="179" spans="12:13" ht="12.75">
      <c r="L179">
        <v>473</v>
      </c>
      <c r="M179">
        <v>0.0011</v>
      </c>
    </row>
    <row r="180" spans="12:13" ht="12.75">
      <c r="L180">
        <v>474</v>
      </c>
      <c r="M180">
        <v>0.0011</v>
      </c>
    </row>
    <row r="181" spans="12:13" ht="12.75">
      <c r="L181">
        <v>475</v>
      </c>
      <c r="M181">
        <v>0.0011</v>
      </c>
    </row>
    <row r="182" spans="12:13" ht="12.75">
      <c r="L182">
        <v>476</v>
      </c>
      <c r="M182">
        <v>0.0011</v>
      </c>
    </row>
    <row r="183" spans="12:13" ht="12.75">
      <c r="L183">
        <v>477</v>
      </c>
      <c r="M183">
        <v>0.0011</v>
      </c>
    </row>
    <row r="184" spans="12:13" ht="12.75">
      <c r="L184">
        <v>478</v>
      </c>
      <c r="M184">
        <v>0.0009</v>
      </c>
    </row>
    <row r="185" spans="12:13" ht="12.75">
      <c r="L185">
        <v>479</v>
      </c>
      <c r="M185">
        <v>0.0011</v>
      </c>
    </row>
    <row r="186" spans="12:13" ht="12.75">
      <c r="L186">
        <v>480</v>
      </c>
      <c r="M186">
        <v>0.0009</v>
      </c>
    </row>
    <row r="187" spans="12:13" ht="12.75">
      <c r="L187">
        <v>481</v>
      </c>
      <c r="M187">
        <v>0.0011</v>
      </c>
    </row>
    <row r="188" spans="12:13" ht="12.75">
      <c r="L188">
        <v>482</v>
      </c>
      <c r="M188">
        <v>0.001</v>
      </c>
    </row>
    <row r="189" spans="12:13" ht="12.75">
      <c r="L189">
        <v>483</v>
      </c>
      <c r="M189">
        <v>0.001</v>
      </c>
    </row>
    <row r="190" spans="12:13" ht="12.75">
      <c r="L190">
        <v>484</v>
      </c>
      <c r="M190">
        <v>0.0009</v>
      </c>
    </row>
    <row r="191" spans="12:13" ht="12.75">
      <c r="L191">
        <v>485</v>
      </c>
      <c r="M191">
        <v>0.001</v>
      </c>
    </row>
    <row r="192" spans="12:13" ht="12.75">
      <c r="L192">
        <v>486</v>
      </c>
      <c r="M192">
        <v>0.001</v>
      </c>
    </row>
    <row r="193" spans="12:13" ht="12.75">
      <c r="L193">
        <v>487</v>
      </c>
      <c r="M193">
        <v>0.001</v>
      </c>
    </row>
    <row r="194" spans="12:13" ht="12.75">
      <c r="L194">
        <v>488</v>
      </c>
      <c r="M194">
        <v>0.001</v>
      </c>
    </row>
    <row r="195" spans="12:13" ht="12.75">
      <c r="L195">
        <v>489</v>
      </c>
      <c r="M195">
        <v>0.001</v>
      </c>
    </row>
    <row r="196" spans="12:13" ht="12.75">
      <c r="L196">
        <v>490</v>
      </c>
      <c r="M196">
        <v>0.001</v>
      </c>
    </row>
    <row r="197" spans="12:13" ht="12.75">
      <c r="L197">
        <v>491</v>
      </c>
      <c r="M197">
        <v>0.0011</v>
      </c>
    </row>
    <row r="198" spans="12:13" ht="12.75">
      <c r="L198">
        <v>492</v>
      </c>
      <c r="M198">
        <v>0.0009</v>
      </c>
    </row>
    <row r="199" spans="12:13" ht="12.75">
      <c r="L199">
        <v>493</v>
      </c>
      <c r="M199">
        <v>0.001</v>
      </c>
    </row>
    <row r="200" spans="12:13" ht="12.75">
      <c r="L200">
        <v>494</v>
      </c>
      <c r="M200">
        <v>0.001</v>
      </c>
    </row>
    <row r="201" spans="12:13" ht="12.75">
      <c r="L201">
        <v>495</v>
      </c>
      <c r="M201">
        <v>0.0011</v>
      </c>
    </row>
    <row r="202" spans="12:13" ht="12.75">
      <c r="L202">
        <v>496</v>
      </c>
      <c r="M202">
        <v>0.001</v>
      </c>
    </row>
    <row r="203" spans="12:13" ht="12.75">
      <c r="L203">
        <v>497</v>
      </c>
      <c r="M203">
        <v>0.001</v>
      </c>
    </row>
    <row r="204" spans="12:13" ht="12.75">
      <c r="L204">
        <v>498</v>
      </c>
      <c r="M204">
        <v>0.001</v>
      </c>
    </row>
    <row r="205" spans="12:13" ht="12.75">
      <c r="L205">
        <v>499</v>
      </c>
      <c r="M205">
        <v>0.0011</v>
      </c>
    </row>
    <row r="206" spans="12:13" ht="12.75">
      <c r="L206">
        <v>500</v>
      </c>
      <c r="M206">
        <v>0.001</v>
      </c>
    </row>
    <row r="207" spans="12:13" ht="12.75">
      <c r="L207">
        <v>501</v>
      </c>
      <c r="M207">
        <v>0.0011</v>
      </c>
    </row>
    <row r="208" spans="12:13" ht="12.75">
      <c r="L208">
        <v>502</v>
      </c>
      <c r="M208">
        <v>0.001</v>
      </c>
    </row>
    <row r="209" spans="12:13" ht="12.75">
      <c r="L209">
        <v>503</v>
      </c>
      <c r="M209">
        <v>0.001</v>
      </c>
    </row>
    <row r="210" spans="12:13" ht="12.75">
      <c r="L210">
        <v>504</v>
      </c>
      <c r="M210">
        <v>0.001</v>
      </c>
    </row>
    <row r="211" spans="12:13" ht="12.75">
      <c r="L211">
        <v>505</v>
      </c>
      <c r="M211">
        <v>0.0009</v>
      </c>
    </row>
    <row r="212" spans="12:13" ht="12.75">
      <c r="L212">
        <v>506</v>
      </c>
      <c r="M212">
        <v>0.0009</v>
      </c>
    </row>
    <row r="213" spans="12:13" ht="12.75">
      <c r="L213">
        <v>507</v>
      </c>
      <c r="M213">
        <v>0.0012</v>
      </c>
    </row>
    <row r="214" spans="12:13" ht="12.75">
      <c r="L214">
        <v>508</v>
      </c>
      <c r="M214">
        <v>0.0009</v>
      </c>
    </row>
    <row r="215" spans="12:13" ht="12.75">
      <c r="L215">
        <v>509</v>
      </c>
      <c r="M215">
        <v>0.0009</v>
      </c>
    </row>
    <row r="216" spans="12:13" ht="12.75">
      <c r="L216">
        <v>510</v>
      </c>
      <c r="M216">
        <v>0.001</v>
      </c>
    </row>
    <row r="217" spans="12:13" ht="12.75">
      <c r="L217">
        <v>511</v>
      </c>
      <c r="M217">
        <v>0.0009</v>
      </c>
    </row>
    <row r="218" spans="12:13" ht="12.75">
      <c r="L218">
        <v>512</v>
      </c>
      <c r="M218">
        <v>0.001</v>
      </c>
    </row>
    <row r="219" spans="12:13" ht="12.75">
      <c r="L219">
        <v>513</v>
      </c>
      <c r="M219">
        <v>0.0012</v>
      </c>
    </row>
    <row r="220" spans="12:13" ht="12.75">
      <c r="L220">
        <v>514</v>
      </c>
      <c r="M220">
        <v>0.0011</v>
      </c>
    </row>
    <row r="221" spans="12:13" ht="12.75">
      <c r="L221">
        <v>515</v>
      </c>
      <c r="M221">
        <v>0.0011</v>
      </c>
    </row>
    <row r="222" spans="12:13" ht="12.75">
      <c r="L222">
        <v>516</v>
      </c>
      <c r="M222">
        <v>0.0011</v>
      </c>
    </row>
    <row r="223" spans="12:13" ht="12.75">
      <c r="L223">
        <v>517</v>
      </c>
      <c r="M223">
        <v>0.001</v>
      </c>
    </row>
    <row r="224" spans="12:13" ht="12.75">
      <c r="L224">
        <v>518</v>
      </c>
      <c r="M224">
        <v>0.0012</v>
      </c>
    </row>
    <row r="225" spans="12:13" ht="12.75">
      <c r="L225">
        <v>519</v>
      </c>
      <c r="M225">
        <v>0.0011</v>
      </c>
    </row>
    <row r="226" spans="12:13" ht="12.75">
      <c r="L226">
        <v>520</v>
      </c>
      <c r="M226">
        <v>0.0011</v>
      </c>
    </row>
    <row r="227" spans="12:13" ht="12.75">
      <c r="L227">
        <v>521</v>
      </c>
      <c r="M227">
        <v>0.0011</v>
      </c>
    </row>
    <row r="228" spans="12:13" ht="12.75">
      <c r="L228">
        <v>522</v>
      </c>
      <c r="M228">
        <v>0.0011</v>
      </c>
    </row>
    <row r="229" spans="12:13" ht="12.75">
      <c r="L229">
        <v>523</v>
      </c>
      <c r="M229">
        <v>0.0012</v>
      </c>
    </row>
    <row r="230" spans="12:13" ht="12.75">
      <c r="L230">
        <v>524</v>
      </c>
      <c r="M230">
        <v>0.0012</v>
      </c>
    </row>
    <row r="231" spans="12:13" ht="12.75">
      <c r="L231">
        <v>525</v>
      </c>
      <c r="M231">
        <v>0.0012</v>
      </c>
    </row>
    <row r="232" spans="12:13" ht="12.75">
      <c r="L232">
        <v>526</v>
      </c>
      <c r="M232">
        <v>0.0012</v>
      </c>
    </row>
    <row r="233" spans="12:13" ht="12.75">
      <c r="L233">
        <v>527</v>
      </c>
      <c r="M233">
        <v>0.0011</v>
      </c>
    </row>
    <row r="234" spans="12:13" ht="12.75">
      <c r="L234">
        <v>528</v>
      </c>
      <c r="M234">
        <v>0.0012</v>
      </c>
    </row>
    <row r="235" spans="12:13" ht="12.75">
      <c r="L235">
        <v>529</v>
      </c>
      <c r="M235">
        <v>0.0012</v>
      </c>
    </row>
    <row r="236" spans="12:13" ht="12.75">
      <c r="L236">
        <v>530</v>
      </c>
      <c r="M236">
        <v>0.0012</v>
      </c>
    </row>
    <row r="237" spans="12:13" ht="12.75">
      <c r="L237">
        <v>531</v>
      </c>
      <c r="M237">
        <v>0.0012</v>
      </c>
    </row>
    <row r="238" spans="12:13" ht="12.75">
      <c r="L238">
        <v>532</v>
      </c>
      <c r="M238">
        <v>0.0013</v>
      </c>
    </row>
    <row r="239" spans="12:13" ht="12.75">
      <c r="L239">
        <v>533</v>
      </c>
      <c r="M239">
        <v>0.0012</v>
      </c>
    </row>
    <row r="240" spans="12:13" ht="12.75">
      <c r="L240">
        <v>534</v>
      </c>
      <c r="M240">
        <v>0.0012</v>
      </c>
    </row>
    <row r="241" spans="12:13" ht="12.75">
      <c r="L241">
        <v>535</v>
      </c>
      <c r="M241">
        <v>0.0013</v>
      </c>
    </row>
    <row r="242" spans="12:13" ht="12.75">
      <c r="L242">
        <v>536</v>
      </c>
      <c r="M242">
        <v>0.0013</v>
      </c>
    </row>
    <row r="243" spans="12:13" ht="12.75">
      <c r="L243">
        <v>537</v>
      </c>
      <c r="M243">
        <v>0.0013</v>
      </c>
    </row>
    <row r="244" spans="12:13" ht="12.75">
      <c r="L244">
        <v>538</v>
      </c>
      <c r="M244">
        <v>0.0013</v>
      </c>
    </row>
    <row r="245" spans="12:13" ht="12.75">
      <c r="L245">
        <v>539</v>
      </c>
      <c r="M245">
        <v>0.0012</v>
      </c>
    </row>
    <row r="246" spans="12:13" ht="12.75">
      <c r="L246">
        <v>540</v>
      </c>
      <c r="M246">
        <v>0.0012</v>
      </c>
    </row>
    <row r="247" spans="12:13" ht="12.75">
      <c r="L247">
        <v>541</v>
      </c>
      <c r="M247">
        <v>0.0011</v>
      </c>
    </row>
    <row r="248" spans="12:13" ht="12.75">
      <c r="L248">
        <v>542</v>
      </c>
      <c r="M248">
        <v>0.0013</v>
      </c>
    </row>
    <row r="249" spans="12:13" ht="12.75">
      <c r="L249">
        <v>543</v>
      </c>
      <c r="M249">
        <v>0.0012</v>
      </c>
    </row>
    <row r="250" spans="12:13" ht="12.75">
      <c r="L250">
        <v>544</v>
      </c>
      <c r="M250">
        <v>0.0012</v>
      </c>
    </row>
    <row r="251" spans="12:13" ht="12.75">
      <c r="L251">
        <v>545</v>
      </c>
      <c r="M251">
        <v>0.0012</v>
      </c>
    </row>
    <row r="252" spans="12:13" ht="12.75">
      <c r="L252">
        <v>546</v>
      </c>
      <c r="M252">
        <v>0.0012</v>
      </c>
    </row>
    <row r="253" spans="12:13" ht="12.75">
      <c r="L253">
        <v>547</v>
      </c>
      <c r="M253">
        <v>0.0011</v>
      </c>
    </row>
    <row r="254" spans="12:13" ht="12.75">
      <c r="L254">
        <v>548</v>
      </c>
      <c r="M254">
        <v>0.0011</v>
      </c>
    </row>
    <row r="255" spans="12:13" ht="12.75">
      <c r="L255">
        <v>549</v>
      </c>
      <c r="M255">
        <v>0.0012</v>
      </c>
    </row>
    <row r="256" spans="12:13" ht="12.75">
      <c r="L256">
        <v>550</v>
      </c>
      <c r="M256">
        <v>0.0013</v>
      </c>
    </row>
    <row r="257" spans="12:13" ht="12.75">
      <c r="L257">
        <v>551</v>
      </c>
      <c r="M257">
        <v>0.001</v>
      </c>
    </row>
    <row r="258" spans="12:13" ht="12.75">
      <c r="L258">
        <v>552</v>
      </c>
      <c r="M258">
        <v>0.0011</v>
      </c>
    </row>
    <row r="259" spans="12:13" ht="12.75">
      <c r="L259">
        <v>553</v>
      </c>
      <c r="M259">
        <v>0.0011</v>
      </c>
    </row>
    <row r="260" spans="12:13" ht="12.75">
      <c r="L260">
        <v>554</v>
      </c>
      <c r="M260">
        <v>0.0012</v>
      </c>
    </row>
    <row r="261" spans="12:13" ht="12.75">
      <c r="L261">
        <v>555</v>
      </c>
      <c r="M261">
        <v>0.0013</v>
      </c>
    </row>
    <row r="262" spans="12:13" ht="12.75">
      <c r="L262">
        <v>556</v>
      </c>
      <c r="M262">
        <v>0.0013</v>
      </c>
    </row>
    <row r="263" spans="12:13" ht="12.75">
      <c r="L263">
        <v>557</v>
      </c>
      <c r="M263">
        <v>0.0013</v>
      </c>
    </row>
    <row r="264" spans="12:13" ht="12.75">
      <c r="L264">
        <v>558</v>
      </c>
      <c r="M264">
        <v>0.0013</v>
      </c>
    </row>
    <row r="265" spans="12:13" ht="12.75">
      <c r="L265">
        <v>559</v>
      </c>
      <c r="M265">
        <v>0.0013</v>
      </c>
    </row>
    <row r="266" spans="12:13" ht="12.75">
      <c r="L266">
        <v>560</v>
      </c>
      <c r="M266">
        <v>0.0013</v>
      </c>
    </row>
    <row r="267" spans="12:13" ht="12.75">
      <c r="L267">
        <v>561</v>
      </c>
      <c r="M267">
        <v>0.0014</v>
      </c>
    </row>
    <row r="268" spans="12:13" ht="12.75">
      <c r="L268">
        <v>562</v>
      </c>
      <c r="M268">
        <v>0.0015</v>
      </c>
    </row>
    <row r="269" spans="12:13" ht="12.75">
      <c r="L269">
        <v>563</v>
      </c>
      <c r="M269">
        <v>0.0014</v>
      </c>
    </row>
    <row r="270" spans="12:13" ht="12.75">
      <c r="L270">
        <v>564</v>
      </c>
      <c r="M270">
        <v>0.0016</v>
      </c>
    </row>
    <row r="271" spans="12:13" ht="12.75">
      <c r="L271">
        <v>565</v>
      </c>
      <c r="M271">
        <v>0.0015</v>
      </c>
    </row>
    <row r="272" spans="12:13" ht="12.75">
      <c r="L272">
        <v>566</v>
      </c>
      <c r="M272">
        <v>0.0016</v>
      </c>
    </row>
    <row r="273" spans="12:13" ht="12.75">
      <c r="L273">
        <v>567</v>
      </c>
      <c r="M273">
        <v>0.0017</v>
      </c>
    </row>
    <row r="274" spans="12:13" ht="12.75">
      <c r="L274">
        <v>568</v>
      </c>
      <c r="M274">
        <v>0.0017</v>
      </c>
    </row>
    <row r="275" spans="12:13" ht="12.75">
      <c r="L275">
        <v>569</v>
      </c>
      <c r="M275">
        <v>0.0018</v>
      </c>
    </row>
    <row r="276" spans="12:13" ht="12.75">
      <c r="L276">
        <v>570</v>
      </c>
      <c r="M276">
        <v>0.0019</v>
      </c>
    </row>
    <row r="277" spans="12:13" ht="12.75">
      <c r="L277">
        <v>571</v>
      </c>
      <c r="M277">
        <v>0.0017</v>
      </c>
    </row>
    <row r="278" spans="12:13" ht="12.75">
      <c r="L278">
        <v>572</v>
      </c>
      <c r="M278">
        <v>0.002</v>
      </c>
    </row>
    <row r="279" spans="12:13" ht="12.75">
      <c r="L279">
        <v>573</v>
      </c>
      <c r="M279">
        <v>0.0018</v>
      </c>
    </row>
    <row r="280" spans="12:13" ht="12.75">
      <c r="L280">
        <v>574</v>
      </c>
      <c r="M280">
        <v>0.002</v>
      </c>
    </row>
    <row r="281" spans="12:13" ht="12.75">
      <c r="L281">
        <v>575</v>
      </c>
      <c r="M281">
        <v>0.0019</v>
      </c>
    </row>
    <row r="282" spans="12:13" ht="12.75">
      <c r="L282">
        <v>576</v>
      </c>
      <c r="M282">
        <v>0.0019</v>
      </c>
    </row>
    <row r="283" spans="12:13" ht="12.75">
      <c r="L283">
        <v>577</v>
      </c>
      <c r="M283">
        <v>0.0019</v>
      </c>
    </row>
    <row r="284" spans="12:13" ht="12.75">
      <c r="L284">
        <v>578</v>
      </c>
      <c r="M284">
        <v>0.002</v>
      </c>
    </row>
    <row r="285" spans="12:13" ht="12.75">
      <c r="L285">
        <v>579</v>
      </c>
      <c r="M285">
        <v>0.0021</v>
      </c>
    </row>
    <row r="286" spans="12:13" ht="12.75">
      <c r="L286">
        <v>580</v>
      </c>
      <c r="M286">
        <v>0.0022</v>
      </c>
    </row>
    <row r="287" spans="12:13" ht="12.75">
      <c r="L287">
        <v>581</v>
      </c>
      <c r="M287">
        <v>0.0021</v>
      </c>
    </row>
    <row r="288" spans="12:13" ht="12.75">
      <c r="L288">
        <v>582</v>
      </c>
      <c r="M288">
        <v>0.0022</v>
      </c>
    </row>
    <row r="289" spans="12:13" ht="12.75">
      <c r="L289">
        <v>583</v>
      </c>
      <c r="M289">
        <v>0.0021</v>
      </c>
    </row>
    <row r="290" spans="12:13" ht="12.75">
      <c r="L290">
        <v>584</v>
      </c>
      <c r="M290">
        <v>0.0022</v>
      </c>
    </row>
    <row r="291" spans="12:13" ht="12.75">
      <c r="L291">
        <v>585</v>
      </c>
      <c r="M291">
        <v>0.0021</v>
      </c>
    </row>
    <row r="292" spans="12:13" ht="12.75">
      <c r="L292">
        <v>586</v>
      </c>
      <c r="M292">
        <v>0.0021</v>
      </c>
    </row>
    <row r="293" spans="12:13" ht="12.75">
      <c r="L293">
        <v>587</v>
      </c>
      <c r="M293">
        <v>0.0022</v>
      </c>
    </row>
    <row r="294" spans="12:13" ht="12.75">
      <c r="L294">
        <v>588</v>
      </c>
      <c r="M294">
        <v>0.002</v>
      </c>
    </row>
    <row r="295" spans="12:13" ht="12.75">
      <c r="L295">
        <v>589</v>
      </c>
      <c r="M295">
        <v>0.0019</v>
      </c>
    </row>
    <row r="296" spans="12:13" ht="12.75">
      <c r="L296">
        <v>590</v>
      </c>
      <c r="M296">
        <v>0.0019</v>
      </c>
    </row>
    <row r="297" spans="12:13" ht="12.75">
      <c r="L297">
        <v>591</v>
      </c>
      <c r="M297">
        <v>0.0019</v>
      </c>
    </row>
    <row r="298" spans="12:13" ht="12.75">
      <c r="L298">
        <v>592</v>
      </c>
      <c r="M298">
        <v>0.0019</v>
      </c>
    </row>
    <row r="299" spans="12:13" ht="12.75">
      <c r="L299">
        <v>593</v>
      </c>
      <c r="M299">
        <v>0.0019</v>
      </c>
    </row>
    <row r="300" spans="12:13" ht="12.75">
      <c r="L300">
        <v>594</v>
      </c>
      <c r="M300">
        <v>0.0019</v>
      </c>
    </row>
    <row r="301" spans="12:13" ht="12.75">
      <c r="L301">
        <v>595</v>
      </c>
      <c r="M301">
        <v>0.002</v>
      </c>
    </row>
    <row r="302" spans="12:13" ht="12.75">
      <c r="L302">
        <v>596</v>
      </c>
      <c r="M302">
        <v>0.0019</v>
      </c>
    </row>
    <row r="303" spans="12:13" ht="12.75">
      <c r="L303">
        <v>597</v>
      </c>
      <c r="M303">
        <v>0.002</v>
      </c>
    </row>
    <row r="304" spans="12:13" ht="12.75">
      <c r="L304">
        <v>598</v>
      </c>
      <c r="M304">
        <v>0.0021</v>
      </c>
    </row>
    <row r="305" spans="12:13" ht="12.75">
      <c r="L305">
        <v>599</v>
      </c>
      <c r="M305">
        <v>0.0022</v>
      </c>
    </row>
    <row r="306" spans="12:13" ht="12.75">
      <c r="L306">
        <v>600</v>
      </c>
      <c r="M306">
        <v>0.0022</v>
      </c>
    </row>
    <row r="307" spans="12:13" ht="12.75">
      <c r="L307">
        <v>601</v>
      </c>
      <c r="M307">
        <v>0.0023</v>
      </c>
    </row>
    <row r="308" spans="12:13" ht="12.75">
      <c r="L308">
        <v>602</v>
      </c>
      <c r="M308">
        <v>0.0023</v>
      </c>
    </row>
    <row r="309" spans="12:13" ht="12.75">
      <c r="L309">
        <v>603</v>
      </c>
      <c r="M309">
        <v>0.0024</v>
      </c>
    </row>
    <row r="310" spans="12:13" ht="12.75">
      <c r="L310">
        <v>604</v>
      </c>
      <c r="M310">
        <v>0.0025</v>
      </c>
    </row>
    <row r="311" spans="12:13" ht="12.75">
      <c r="L311">
        <v>605</v>
      </c>
      <c r="M311">
        <v>0.0026</v>
      </c>
    </row>
    <row r="312" spans="12:13" ht="12.75">
      <c r="L312">
        <v>606</v>
      </c>
      <c r="M312">
        <v>0.0028</v>
      </c>
    </row>
    <row r="313" spans="12:13" ht="12.75">
      <c r="L313">
        <v>607</v>
      </c>
      <c r="M313">
        <v>0.0027</v>
      </c>
    </row>
    <row r="314" spans="12:13" ht="12.75">
      <c r="L314">
        <v>608</v>
      </c>
      <c r="M314">
        <v>0.0028</v>
      </c>
    </row>
    <row r="315" spans="12:13" ht="12.75">
      <c r="L315">
        <v>609</v>
      </c>
      <c r="M315">
        <v>0.003</v>
      </c>
    </row>
    <row r="316" spans="12:13" ht="12.75">
      <c r="L316">
        <v>610</v>
      </c>
      <c r="M316">
        <v>0.0031</v>
      </c>
    </row>
    <row r="317" spans="12:13" ht="12.75">
      <c r="L317">
        <v>611</v>
      </c>
      <c r="M317">
        <v>0.0031</v>
      </c>
    </row>
    <row r="318" spans="12:13" ht="12.75">
      <c r="L318">
        <v>612</v>
      </c>
      <c r="M318">
        <v>0.0031</v>
      </c>
    </row>
    <row r="319" spans="12:13" ht="12.75">
      <c r="L319">
        <v>613</v>
      </c>
      <c r="M319">
        <v>0.0031</v>
      </c>
    </row>
    <row r="320" spans="12:13" ht="12.75">
      <c r="L320">
        <v>614</v>
      </c>
      <c r="M320">
        <v>0.003</v>
      </c>
    </row>
    <row r="321" spans="12:13" ht="12.75">
      <c r="L321">
        <v>615</v>
      </c>
      <c r="M321">
        <v>0.0032</v>
      </c>
    </row>
    <row r="322" spans="12:13" ht="12.75">
      <c r="L322">
        <v>616</v>
      </c>
      <c r="M322">
        <v>0.0032</v>
      </c>
    </row>
    <row r="323" spans="12:13" ht="12.75">
      <c r="L323">
        <v>617</v>
      </c>
      <c r="M323">
        <v>0.0032</v>
      </c>
    </row>
    <row r="324" spans="12:13" ht="12.75">
      <c r="L324">
        <v>618</v>
      </c>
      <c r="M324">
        <v>0.0033</v>
      </c>
    </row>
    <row r="325" spans="12:13" ht="12.75">
      <c r="L325">
        <v>619</v>
      </c>
      <c r="M325">
        <v>0.0032</v>
      </c>
    </row>
    <row r="326" spans="12:13" ht="12.75">
      <c r="L326">
        <v>620</v>
      </c>
      <c r="M326">
        <v>0.0032</v>
      </c>
    </row>
    <row r="327" spans="12:13" ht="12.75">
      <c r="L327">
        <v>621</v>
      </c>
      <c r="M327">
        <v>0.0032</v>
      </c>
    </row>
    <row r="328" spans="12:13" ht="12.75">
      <c r="L328">
        <v>622</v>
      </c>
      <c r="M328">
        <v>0.0032</v>
      </c>
    </row>
    <row r="329" spans="12:13" ht="12.75">
      <c r="L329">
        <v>623</v>
      </c>
      <c r="M329">
        <v>0.0031</v>
      </c>
    </row>
    <row r="330" spans="12:13" ht="12.75">
      <c r="L330">
        <v>624</v>
      </c>
      <c r="M330">
        <v>0.003</v>
      </c>
    </row>
    <row r="331" spans="12:13" ht="12.75">
      <c r="L331">
        <v>625</v>
      </c>
      <c r="M331">
        <v>0.003</v>
      </c>
    </row>
    <row r="332" spans="12:13" ht="12.75">
      <c r="L332">
        <v>626</v>
      </c>
      <c r="M332">
        <v>0.0029</v>
      </c>
    </row>
    <row r="333" spans="12:13" ht="12.75">
      <c r="L333">
        <v>627</v>
      </c>
      <c r="M333">
        <v>0.0028</v>
      </c>
    </row>
    <row r="334" spans="12:13" ht="12.75">
      <c r="L334">
        <v>628</v>
      </c>
      <c r="M334">
        <v>0.0027</v>
      </c>
    </row>
    <row r="335" spans="12:13" ht="12.75">
      <c r="L335">
        <v>629</v>
      </c>
      <c r="M335">
        <v>0.0026</v>
      </c>
    </row>
    <row r="336" spans="12:13" ht="12.75">
      <c r="L336">
        <v>630</v>
      </c>
      <c r="M336">
        <v>0.0026</v>
      </c>
    </row>
    <row r="337" spans="12:13" ht="12.75">
      <c r="L337">
        <v>631</v>
      </c>
      <c r="M337">
        <v>0.0025</v>
      </c>
    </row>
    <row r="338" spans="12:13" ht="12.75">
      <c r="L338">
        <v>632</v>
      </c>
      <c r="M338">
        <v>0.0025</v>
      </c>
    </row>
    <row r="339" spans="12:13" ht="12.75">
      <c r="L339">
        <v>633</v>
      </c>
      <c r="M339">
        <v>0.0025</v>
      </c>
    </row>
    <row r="340" spans="12:13" ht="12.75">
      <c r="L340">
        <v>634</v>
      </c>
      <c r="M340">
        <v>0.0024</v>
      </c>
    </row>
    <row r="341" spans="12:13" ht="12.75">
      <c r="L341">
        <v>635</v>
      </c>
      <c r="M341">
        <v>0.0023</v>
      </c>
    </row>
    <row r="342" spans="12:13" ht="12.75">
      <c r="L342">
        <v>636</v>
      </c>
      <c r="M342">
        <v>0.0022</v>
      </c>
    </row>
    <row r="343" spans="12:13" ht="12.75">
      <c r="L343">
        <v>637</v>
      </c>
      <c r="M343">
        <v>0.0023</v>
      </c>
    </row>
    <row r="344" spans="12:13" ht="12.75">
      <c r="L344">
        <v>638</v>
      </c>
      <c r="M344">
        <v>0.0023</v>
      </c>
    </row>
    <row r="345" spans="12:13" ht="12.75">
      <c r="L345">
        <v>639</v>
      </c>
      <c r="M345">
        <v>0.0024</v>
      </c>
    </row>
    <row r="346" spans="12:13" ht="12.75">
      <c r="L346">
        <v>640</v>
      </c>
      <c r="M346">
        <v>0.0025</v>
      </c>
    </row>
    <row r="347" spans="12:13" ht="12.75">
      <c r="L347">
        <v>641</v>
      </c>
      <c r="M347">
        <v>0.0025</v>
      </c>
    </row>
    <row r="348" spans="12:13" ht="12.75">
      <c r="L348">
        <v>642</v>
      </c>
      <c r="M348">
        <v>0.0026</v>
      </c>
    </row>
    <row r="349" spans="12:13" ht="12.75">
      <c r="L349">
        <v>643</v>
      </c>
      <c r="M349">
        <v>0.0028</v>
      </c>
    </row>
    <row r="350" spans="12:13" ht="12.75">
      <c r="L350">
        <v>644</v>
      </c>
      <c r="M350">
        <v>0.0029</v>
      </c>
    </row>
    <row r="351" spans="12:13" ht="12.75">
      <c r="L351">
        <v>645</v>
      </c>
      <c r="M351">
        <v>0.0033</v>
      </c>
    </row>
    <row r="352" spans="12:13" ht="12.75">
      <c r="L352">
        <v>646</v>
      </c>
      <c r="M352">
        <v>0.0034</v>
      </c>
    </row>
    <row r="353" spans="12:13" ht="12.75">
      <c r="L353">
        <v>647</v>
      </c>
      <c r="M353">
        <v>0.0039</v>
      </c>
    </row>
    <row r="354" spans="12:13" ht="12.75">
      <c r="L354">
        <v>648</v>
      </c>
      <c r="M354">
        <v>0.0043</v>
      </c>
    </row>
    <row r="355" spans="12:13" ht="12.75">
      <c r="L355">
        <v>649</v>
      </c>
      <c r="M355">
        <v>0.0047</v>
      </c>
    </row>
    <row r="356" spans="12:13" ht="12.75">
      <c r="L356">
        <v>650</v>
      </c>
      <c r="M356">
        <v>0.0053</v>
      </c>
    </row>
    <row r="357" spans="12:13" ht="12.75">
      <c r="L357">
        <v>651</v>
      </c>
      <c r="M357">
        <v>0.006</v>
      </c>
    </row>
    <row r="358" spans="12:13" ht="12.75">
      <c r="L358">
        <v>652</v>
      </c>
      <c r="M358">
        <v>0.0068</v>
      </c>
    </row>
    <row r="359" spans="12:13" ht="12.75">
      <c r="L359">
        <v>653</v>
      </c>
      <c r="M359">
        <v>0.0075</v>
      </c>
    </row>
    <row r="360" spans="12:13" ht="12.75">
      <c r="L360">
        <v>654</v>
      </c>
      <c r="M360">
        <v>0.0084</v>
      </c>
    </row>
    <row r="361" spans="12:13" ht="12.75">
      <c r="L361">
        <v>655</v>
      </c>
      <c r="M361">
        <v>0.0093</v>
      </c>
    </row>
    <row r="362" spans="12:13" ht="12.75">
      <c r="L362">
        <v>656</v>
      </c>
      <c r="M362">
        <v>0.0101</v>
      </c>
    </row>
    <row r="363" spans="12:13" ht="12.75">
      <c r="L363">
        <v>657</v>
      </c>
      <c r="M363">
        <v>0.0111</v>
      </c>
    </row>
    <row r="364" spans="12:13" ht="12.75">
      <c r="L364">
        <v>658</v>
      </c>
      <c r="M364">
        <v>0.012</v>
      </c>
    </row>
    <row r="365" spans="12:13" ht="12.75">
      <c r="L365">
        <v>659</v>
      </c>
      <c r="M365">
        <v>0.0128</v>
      </c>
    </row>
    <row r="366" spans="12:13" ht="12.75">
      <c r="L366">
        <v>660</v>
      </c>
      <c r="M366">
        <v>0.0137</v>
      </c>
    </row>
    <row r="367" spans="12:13" ht="12.75">
      <c r="L367">
        <v>661</v>
      </c>
      <c r="M367">
        <v>0.0142</v>
      </c>
    </row>
    <row r="368" spans="12:13" ht="12.75">
      <c r="L368">
        <v>662</v>
      </c>
      <c r="M368">
        <v>0.0147</v>
      </c>
    </row>
    <row r="369" spans="12:13" ht="12.75">
      <c r="L369">
        <v>663</v>
      </c>
      <c r="M369">
        <v>0.0149</v>
      </c>
    </row>
    <row r="370" spans="12:13" ht="12.75">
      <c r="L370">
        <v>664</v>
      </c>
      <c r="M370">
        <v>0.0149</v>
      </c>
    </row>
    <row r="371" spans="12:13" ht="12.75">
      <c r="L371">
        <v>665</v>
      </c>
      <c r="M371">
        <v>0.0147</v>
      </c>
    </row>
    <row r="372" spans="12:13" ht="12.75">
      <c r="L372">
        <v>666</v>
      </c>
      <c r="M372">
        <v>0.0141</v>
      </c>
    </row>
    <row r="373" spans="12:13" ht="12.75">
      <c r="L373">
        <v>667</v>
      </c>
      <c r="M373">
        <v>0.0135</v>
      </c>
    </row>
    <row r="374" spans="12:13" ht="12.75">
      <c r="L374">
        <v>668</v>
      </c>
      <c r="M374">
        <v>0.0127</v>
      </c>
    </row>
    <row r="375" spans="12:13" ht="12.75">
      <c r="L375">
        <v>669</v>
      </c>
      <c r="M375">
        <v>0.0118</v>
      </c>
    </row>
    <row r="376" spans="12:13" ht="12.75">
      <c r="L376">
        <v>670</v>
      </c>
      <c r="M376">
        <v>0.0106</v>
      </c>
    </row>
    <row r="377" spans="12:13" ht="12.75">
      <c r="L377">
        <v>671</v>
      </c>
      <c r="M377">
        <v>0.0096</v>
      </c>
    </row>
    <row r="378" spans="12:13" ht="12.75">
      <c r="L378">
        <v>672</v>
      </c>
      <c r="M378">
        <v>0.0086</v>
      </c>
    </row>
    <row r="379" spans="12:13" ht="12.75">
      <c r="L379">
        <v>673</v>
      </c>
      <c r="M379">
        <v>0.0072</v>
      </c>
    </row>
    <row r="380" spans="12:13" ht="12.75">
      <c r="L380">
        <v>674</v>
      </c>
      <c r="M380">
        <v>0.0065</v>
      </c>
    </row>
    <row r="381" spans="12:13" ht="12.75">
      <c r="L381">
        <v>675</v>
      </c>
      <c r="M381">
        <v>0.0057</v>
      </c>
    </row>
    <row r="382" spans="12:13" ht="12.75">
      <c r="L382">
        <v>676</v>
      </c>
      <c r="M382">
        <v>0.0047</v>
      </c>
    </row>
    <row r="383" spans="12:13" ht="12.75">
      <c r="L383">
        <v>677</v>
      </c>
      <c r="M383">
        <v>0.0041</v>
      </c>
    </row>
    <row r="384" spans="12:13" ht="12.75">
      <c r="L384">
        <v>678</v>
      </c>
      <c r="M384">
        <v>0.0036</v>
      </c>
    </row>
    <row r="385" spans="12:13" ht="12.75">
      <c r="L385">
        <v>679</v>
      </c>
      <c r="M385">
        <v>0.003</v>
      </c>
    </row>
    <row r="386" spans="12:13" ht="12.75">
      <c r="L386">
        <v>680</v>
      </c>
      <c r="M386">
        <v>0.0025</v>
      </c>
    </row>
    <row r="387" spans="12:13" ht="12.75">
      <c r="L387">
        <v>681</v>
      </c>
      <c r="M387">
        <v>0.0021</v>
      </c>
    </row>
    <row r="388" spans="12:13" ht="12.75">
      <c r="L388">
        <v>682</v>
      </c>
      <c r="M388">
        <v>0.0018</v>
      </c>
    </row>
    <row r="389" spans="12:13" ht="12.75">
      <c r="L389">
        <v>683</v>
      </c>
      <c r="M389">
        <v>0.0016</v>
      </c>
    </row>
    <row r="390" spans="12:13" ht="12.75">
      <c r="L390">
        <v>684</v>
      </c>
      <c r="M390">
        <v>0.0014</v>
      </c>
    </row>
    <row r="391" spans="12:13" ht="12.75">
      <c r="L391">
        <v>685</v>
      </c>
      <c r="M391">
        <v>0.0011</v>
      </c>
    </row>
    <row r="392" spans="12:13" ht="12.75">
      <c r="L392">
        <v>686</v>
      </c>
      <c r="M392">
        <v>0.001</v>
      </c>
    </row>
    <row r="393" spans="12:13" ht="12.75">
      <c r="L393">
        <v>687</v>
      </c>
      <c r="M393">
        <v>0.0009</v>
      </c>
    </row>
    <row r="394" spans="12:13" ht="12.75">
      <c r="L394">
        <v>688</v>
      </c>
      <c r="M394">
        <v>0.0007</v>
      </c>
    </row>
    <row r="395" spans="12:13" ht="12.75">
      <c r="L395">
        <v>689</v>
      </c>
      <c r="M395">
        <v>0.0007</v>
      </c>
    </row>
    <row r="396" spans="12:13" ht="12.75">
      <c r="L396">
        <v>690</v>
      </c>
      <c r="M396">
        <v>0.0007</v>
      </c>
    </row>
    <row r="397" spans="12:13" ht="12.75">
      <c r="L397">
        <v>691</v>
      </c>
      <c r="M397">
        <v>0.0006</v>
      </c>
    </row>
    <row r="398" spans="12:13" ht="12.75">
      <c r="L398">
        <v>692</v>
      </c>
      <c r="M398">
        <v>0.0006</v>
      </c>
    </row>
    <row r="399" spans="12:13" ht="12.75">
      <c r="L399">
        <v>693</v>
      </c>
      <c r="M399">
        <v>0.0004</v>
      </c>
    </row>
    <row r="400" spans="12:13" ht="12.75">
      <c r="L400">
        <v>694</v>
      </c>
      <c r="M400">
        <v>0.0006</v>
      </c>
    </row>
    <row r="401" spans="12:13" ht="12.75">
      <c r="L401">
        <v>695</v>
      </c>
      <c r="M401">
        <v>0.0005</v>
      </c>
    </row>
    <row r="402" spans="12:13" ht="12.75">
      <c r="L402">
        <v>696</v>
      </c>
      <c r="M402">
        <v>0.0005</v>
      </c>
    </row>
    <row r="403" spans="12:13" ht="12.75">
      <c r="L403">
        <v>697</v>
      </c>
      <c r="M403">
        <v>0.0005</v>
      </c>
    </row>
    <row r="404" spans="12:13" ht="12.75">
      <c r="L404">
        <v>698</v>
      </c>
      <c r="M404">
        <v>0.0004</v>
      </c>
    </row>
    <row r="405" spans="12:13" ht="12.75">
      <c r="L405">
        <v>699</v>
      </c>
      <c r="M405">
        <v>0.0005</v>
      </c>
    </row>
    <row r="406" spans="12:13" ht="12.75">
      <c r="L406">
        <v>700</v>
      </c>
      <c r="M406">
        <v>0.0004</v>
      </c>
    </row>
    <row r="407" spans="12:13" ht="12.75">
      <c r="L407">
        <v>701</v>
      </c>
      <c r="M407">
        <v>0.0003</v>
      </c>
    </row>
    <row r="408" spans="12:13" ht="12.75">
      <c r="L408">
        <v>702</v>
      </c>
      <c r="M408">
        <v>0.0004</v>
      </c>
    </row>
    <row r="409" spans="12:13" ht="12.75">
      <c r="L409">
        <v>703</v>
      </c>
      <c r="M409">
        <v>0.0003</v>
      </c>
    </row>
    <row r="410" spans="12:13" ht="12.75">
      <c r="L410">
        <v>704</v>
      </c>
      <c r="M410">
        <v>0.0004</v>
      </c>
    </row>
    <row r="411" spans="12:13" ht="12.75">
      <c r="L411">
        <v>705</v>
      </c>
      <c r="M411">
        <v>0.0004</v>
      </c>
    </row>
    <row r="412" spans="12:13" ht="12.75">
      <c r="L412">
        <v>706</v>
      </c>
      <c r="M412">
        <v>0.0003</v>
      </c>
    </row>
    <row r="413" spans="12:13" ht="12.75">
      <c r="L413">
        <v>707</v>
      </c>
      <c r="M413">
        <v>0.0004</v>
      </c>
    </row>
    <row r="414" spans="12:13" ht="12.75">
      <c r="L414">
        <v>708</v>
      </c>
      <c r="M414">
        <v>0.0003</v>
      </c>
    </row>
    <row r="415" spans="12:13" ht="12.75">
      <c r="L415">
        <v>709</v>
      </c>
      <c r="M415">
        <v>0.0003</v>
      </c>
    </row>
    <row r="416" spans="12:13" ht="12.75">
      <c r="L416">
        <v>710</v>
      </c>
      <c r="M416">
        <v>0.0003</v>
      </c>
    </row>
    <row r="417" spans="12:13" ht="12.75">
      <c r="L417">
        <v>711</v>
      </c>
      <c r="M417">
        <v>0.0003</v>
      </c>
    </row>
    <row r="418" spans="12:13" ht="12.75">
      <c r="L418">
        <v>712</v>
      </c>
      <c r="M418">
        <v>0.0003</v>
      </c>
    </row>
    <row r="419" spans="12:13" ht="12.75">
      <c r="L419">
        <v>713</v>
      </c>
      <c r="M419">
        <v>0.0001</v>
      </c>
    </row>
    <row r="420" spans="12:13" ht="12.75">
      <c r="L420">
        <v>714</v>
      </c>
      <c r="M420">
        <v>0.0003</v>
      </c>
    </row>
    <row r="421" spans="12:13" ht="12.75">
      <c r="L421">
        <v>715</v>
      </c>
      <c r="M421">
        <v>0.0002</v>
      </c>
    </row>
    <row r="422" spans="12:13" ht="12.75">
      <c r="L422">
        <v>716</v>
      </c>
      <c r="M422">
        <v>0.0002</v>
      </c>
    </row>
    <row r="423" spans="12:13" ht="12.75">
      <c r="L423">
        <v>717</v>
      </c>
      <c r="M423">
        <v>0.0001</v>
      </c>
    </row>
    <row r="424" spans="12:13" ht="12.75">
      <c r="L424">
        <v>718</v>
      </c>
      <c r="M424">
        <v>0.0001</v>
      </c>
    </row>
    <row r="425" spans="12:13" ht="12.75">
      <c r="L425">
        <v>719</v>
      </c>
      <c r="M425">
        <v>0.0002</v>
      </c>
    </row>
    <row r="426" spans="12:13" ht="12.75">
      <c r="L426">
        <v>720</v>
      </c>
      <c r="M426">
        <v>0</v>
      </c>
    </row>
    <row r="427" spans="12:13" ht="12.75">
      <c r="L427">
        <v>721</v>
      </c>
      <c r="M427">
        <v>0.0002</v>
      </c>
    </row>
    <row r="428" spans="12:13" ht="12.75">
      <c r="L428">
        <v>722</v>
      </c>
      <c r="M428">
        <v>0</v>
      </c>
    </row>
    <row r="429" spans="12:13" ht="12.75">
      <c r="L429">
        <v>723</v>
      </c>
      <c r="M429">
        <v>0.0001</v>
      </c>
    </row>
    <row r="430" spans="12:13" ht="12.75">
      <c r="L430">
        <v>724</v>
      </c>
      <c r="M430">
        <v>0.0001</v>
      </c>
    </row>
    <row r="431" spans="12:13" ht="12.75">
      <c r="L431">
        <v>725</v>
      </c>
      <c r="M431">
        <v>0</v>
      </c>
    </row>
    <row r="432" spans="12:13" ht="12.75">
      <c r="L432">
        <v>726</v>
      </c>
      <c r="M432">
        <v>0.0002</v>
      </c>
    </row>
    <row r="433" spans="12:13" ht="12.75">
      <c r="L433">
        <v>727</v>
      </c>
      <c r="M433">
        <v>0</v>
      </c>
    </row>
    <row r="434" spans="12:13" ht="12.75">
      <c r="L434">
        <v>728</v>
      </c>
      <c r="M434">
        <v>0.0002</v>
      </c>
    </row>
    <row r="435" spans="12:13" ht="12.75">
      <c r="L435">
        <v>729</v>
      </c>
      <c r="M435">
        <v>0</v>
      </c>
    </row>
    <row r="436" spans="12:13" ht="12.75">
      <c r="L436">
        <v>730</v>
      </c>
      <c r="M436">
        <v>0</v>
      </c>
    </row>
    <row r="437" spans="12:13" ht="12.75">
      <c r="L437">
        <v>731</v>
      </c>
      <c r="M437">
        <v>0</v>
      </c>
    </row>
    <row r="438" spans="12:13" ht="12.75">
      <c r="L438">
        <v>732</v>
      </c>
      <c r="M438">
        <v>0</v>
      </c>
    </row>
    <row r="439" spans="12:13" ht="12.75">
      <c r="L439">
        <v>733</v>
      </c>
      <c r="M439">
        <v>0</v>
      </c>
    </row>
    <row r="440" spans="12:13" ht="12.75">
      <c r="L440">
        <v>734</v>
      </c>
      <c r="M440">
        <v>0</v>
      </c>
    </row>
    <row r="441" spans="12:13" ht="12.75">
      <c r="L441">
        <v>735</v>
      </c>
      <c r="M441">
        <v>0</v>
      </c>
    </row>
    <row r="442" spans="12:13" ht="12.75">
      <c r="L442">
        <v>736</v>
      </c>
      <c r="M442">
        <v>0</v>
      </c>
    </row>
    <row r="443" spans="12:13" ht="12.75">
      <c r="L443">
        <v>737</v>
      </c>
      <c r="M443">
        <v>0</v>
      </c>
    </row>
    <row r="444" spans="12:13" ht="12.75">
      <c r="L444">
        <v>738</v>
      </c>
      <c r="M444">
        <v>0</v>
      </c>
    </row>
    <row r="445" spans="12:13" ht="12.75">
      <c r="L445">
        <v>739</v>
      </c>
      <c r="M445">
        <v>0</v>
      </c>
    </row>
    <row r="446" spans="12:13" ht="12.75">
      <c r="L446">
        <v>740</v>
      </c>
      <c r="M446">
        <v>0</v>
      </c>
    </row>
    <row r="447" spans="12:13" ht="12.75">
      <c r="L447">
        <v>741</v>
      </c>
      <c r="M447">
        <v>0</v>
      </c>
    </row>
    <row r="448" spans="12:13" ht="12.75">
      <c r="L448">
        <v>742</v>
      </c>
      <c r="M448">
        <v>0</v>
      </c>
    </row>
    <row r="449" spans="12:13" ht="12.75">
      <c r="L449">
        <v>743</v>
      </c>
      <c r="M449">
        <v>0</v>
      </c>
    </row>
    <row r="450" spans="12:13" ht="12.75">
      <c r="L450">
        <v>744</v>
      </c>
      <c r="M450">
        <v>0</v>
      </c>
    </row>
    <row r="451" spans="12:13" ht="12.75">
      <c r="L451">
        <v>745</v>
      </c>
      <c r="M451">
        <v>0</v>
      </c>
    </row>
    <row r="452" spans="12:13" ht="12.75">
      <c r="L452">
        <v>746</v>
      </c>
      <c r="M452">
        <v>0</v>
      </c>
    </row>
    <row r="453" spans="12:13" ht="12.75">
      <c r="L453">
        <v>747</v>
      </c>
      <c r="M453">
        <v>0</v>
      </c>
    </row>
    <row r="454" spans="12:13" ht="12.75">
      <c r="L454">
        <v>748</v>
      </c>
      <c r="M454">
        <v>0</v>
      </c>
    </row>
    <row r="455" spans="12:13" ht="12.75">
      <c r="L455">
        <v>749</v>
      </c>
      <c r="M455">
        <v>0</v>
      </c>
    </row>
    <row r="456" spans="12:13" ht="12.75">
      <c r="L456">
        <v>750</v>
      </c>
      <c r="M456">
        <v>0</v>
      </c>
    </row>
    <row r="457" spans="12:13" ht="12.75">
      <c r="L457">
        <v>751</v>
      </c>
      <c r="M457">
        <v>0</v>
      </c>
    </row>
    <row r="458" spans="12:13" ht="12.75">
      <c r="L458">
        <v>752</v>
      </c>
      <c r="M458">
        <v>-0.001</v>
      </c>
    </row>
    <row r="459" spans="12:13" ht="12.75">
      <c r="L459">
        <v>753</v>
      </c>
      <c r="M459">
        <v>0</v>
      </c>
    </row>
    <row r="460" spans="12:13" ht="12.75">
      <c r="L460">
        <v>754</v>
      </c>
      <c r="M460">
        <v>-0.001</v>
      </c>
    </row>
    <row r="461" spans="12:13" ht="12.75">
      <c r="L461">
        <v>755</v>
      </c>
      <c r="M461">
        <v>0</v>
      </c>
    </row>
    <row r="462" spans="12:13" ht="12.75">
      <c r="L462">
        <v>756</v>
      </c>
      <c r="M462">
        <v>-0.001</v>
      </c>
    </row>
    <row r="463" spans="12:13" ht="12.75">
      <c r="L463">
        <v>757</v>
      </c>
      <c r="M463">
        <v>0</v>
      </c>
    </row>
    <row r="464" spans="12:13" ht="12.75">
      <c r="L464">
        <v>758</v>
      </c>
      <c r="M464">
        <v>-0.001</v>
      </c>
    </row>
    <row r="465" spans="12:13" ht="12.75">
      <c r="L465">
        <v>759</v>
      </c>
      <c r="M465">
        <v>0</v>
      </c>
    </row>
    <row r="466" spans="12:13" ht="12.75">
      <c r="L466">
        <v>760</v>
      </c>
      <c r="M466">
        <v>-0.001</v>
      </c>
    </row>
    <row r="467" spans="12:13" ht="12.75">
      <c r="L467">
        <v>761</v>
      </c>
      <c r="M467">
        <v>-0.001</v>
      </c>
    </row>
    <row r="468" spans="12:13" ht="12.75">
      <c r="L468">
        <v>762</v>
      </c>
      <c r="M468">
        <v>0</v>
      </c>
    </row>
    <row r="469" spans="12:13" ht="12.75">
      <c r="L469">
        <v>763</v>
      </c>
      <c r="M469">
        <v>-0.001</v>
      </c>
    </row>
    <row r="470" spans="12:13" ht="12.75">
      <c r="L470">
        <v>764</v>
      </c>
      <c r="M470">
        <v>0</v>
      </c>
    </row>
    <row r="471" spans="12:13" ht="12.75">
      <c r="L471">
        <v>765</v>
      </c>
      <c r="M471">
        <v>-0.001</v>
      </c>
    </row>
    <row r="472" spans="12:13" ht="12.75">
      <c r="L472">
        <v>766</v>
      </c>
      <c r="M472">
        <v>0</v>
      </c>
    </row>
    <row r="473" spans="12:13" ht="12.75">
      <c r="L473">
        <v>767</v>
      </c>
      <c r="M473">
        <v>-0.001</v>
      </c>
    </row>
    <row r="474" spans="12:13" ht="12.75">
      <c r="L474">
        <v>768</v>
      </c>
      <c r="M474">
        <v>0</v>
      </c>
    </row>
    <row r="475" spans="12:13" ht="12.75">
      <c r="L475">
        <v>769</v>
      </c>
      <c r="M475">
        <v>-0.001</v>
      </c>
    </row>
    <row r="476" spans="12:13" ht="12.75">
      <c r="L476">
        <v>770</v>
      </c>
      <c r="M476">
        <v>0</v>
      </c>
    </row>
    <row r="477" spans="12:13" ht="12.75">
      <c r="L477">
        <v>771</v>
      </c>
      <c r="M477">
        <v>0</v>
      </c>
    </row>
    <row r="478" spans="12:13" ht="12.75">
      <c r="L478">
        <v>772</v>
      </c>
      <c r="M478">
        <v>0</v>
      </c>
    </row>
    <row r="479" spans="12:13" ht="12.75">
      <c r="L479">
        <v>773</v>
      </c>
      <c r="M479">
        <v>0</v>
      </c>
    </row>
    <row r="480" spans="12:13" ht="12.75">
      <c r="L480">
        <v>774</v>
      </c>
      <c r="M480">
        <v>0</v>
      </c>
    </row>
    <row r="481" spans="12:13" ht="12.75">
      <c r="L481">
        <v>775</v>
      </c>
      <c r="M481">
        <v>0</v>
      </c>
    </row>
    <row r="482" spans="12:13" ht="12.75">
      <c r="L482">
        <v>776</v>
      </c>
      <c r="M482">
        <v>0</v>
      </c>
    </row>
    <row r="483" spans="12:13" ht="12.75">
      <c r="L483">
        <v>777</v>
      </c>
      <c r="M483">
        <v>0</v>
      </c>
    </row>
    <row r="484" spans="12:13" ht="12.75">
      <c r="L484">
        <v>778</v>
      </c>
      <c r="M484">
        <v>-0.001</v>
      </c>
    </row>
    <row r="485" spans="12:13" ht="12.75">
      <c r="L485">
        <v>779</v>
      </c>
      <c r="M485">
        <v>0</v>
      </c>
    </row>
    <row r="486" spans="12:13" ht="12.75">
      <c r="L486">
        <v>780</v>
      </c>
      <c r="M486">
        <v>0</v>
      </c>
    </row>
    <row r="487" spans="12:13" ht="12.75">
      <c r="L487">
        <v>781</v>
      </c>
      <c r="M487">
        <v>0</v>
      </c>
    </row>
    <row r="488" spans="12:13" ht="12.75">
      <c r="L488">
        <v>782</v>
      </c>
      <c r="M488">
        <v>0</v>
      </c>
    </row>
    <row r="489" spans="12:13" ht="12.75">
      <c r="L489">
        <v>783</v>
      </c>
      <c r="M489">
        <v>0</v>
      </c>
    </row>
    <row r="490" spans="12:13" ht="12.75">
      <c r="L490">
        <v>784</v>
      </c>
      <c r="M490">
        <v>0</v>
      </c>
    </row>
    <row r="491" spans="12:13" ht="12.75">
      <c r="L491">
        <v>785</v>
      </c>
      <c r="M491">
        <v>0</v>
      </c>
    </row>
    <row r="492" spans="12:13" ht="12.75">
      <c r="L492">
        <v>786</v>
      </c>
      <c r="M492">
        <v>0</v>
      </c>
    </row>
    <row r="493" spans="12:13" ht="12.75">
      <c r="L493">
        <v>787</v>
      </c>
      <c r="M493">
        <v>0</v>
      </c>
    </row>
    <row r="494" spans="12:13" ht="12.75">
      <c r="L494">
        <v>788</v>
      </c>
      <c r="M494">
        <v>0</v>
      </c>
    </row>
    <row r="495" spans="12:13" ht="12.75">
      <c r="L495">
        <v>789</v>
      </c>
      <c r="M495">
        <v>0</v>
      </c>
    </row>
    <row r="496" spans="12:13" ht="12.75">
      <c r="L496">
        <v>790</v>
      </c>
      <c r="M496">
        <v>0</v>
      </c>
    </row>
    <row r="497" spans="12:13" ht="12.75">
      <c r="L497">
        <v>791</v>
      </c>
      <c r="M497">
        <v>0</v>
      </c>
    </row>
    <row r="498" spans="12:13" ht="12.75">
      <c r="L498">
        <v>792</v>
      </c>
      <c r="M498">
        <v>0</v>
      </c>
    </row>
    <row r="499" spans="12:13" ht="12.75">
      <c r="L499">
        <v>793</v>
      </c>
      <c r="M499">
        <v>0</v>
      </c>
    </row>
    <row r="500" spans="12:13" ht="12.75">
      <c r="L500">
        <v>794</v>
      </c>
      <c r="M500">
        <v>0</v>
      </c>
    </row>
    <row r="501" spans="12:13" ht="12.75">
      <c r="L501">
        <v>795</v>
      </c>
      <c r="M501">
        <v>0</v>
      </c>
    </row>
    <row r="502" spans="12:13" ht="12.75">
      <c r="L502">
        <v>796</v>
      </c>
      <c r="M502">
        <v>0</v>
      </c>
    </row>
    <row r="503" spans="12:13" ht="12.75">
      <c r="L503">
        <v>797</v>
      </c>
      <c r="M503">
        <v>0</v>
      </c>
    </row>
    <row r="504" spans="12:13" ht="12.75">
      <c r="L504">
        <v>798</v>
      </c>
      <c r="M504">
        <v>0</v>
      </c>
    </row>
    <row r="505" spans="12:13" ht="12.75">
      <c r="L505">
        <v>799</v>
      </c>
      <c r="M505">
        <v>0</v>
      </c>
    </row>
    <row r="506" spans="12:13" ht="12.75">
      <c r="L506">
        <v>800</v>
      </c>
      <c r="M506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28"/>
  <sheetViews>
    <sheetView workbookViewId="0" topLeftCell="A124">
      <selection activeCell="D37" sqref="D37"/>
    </sheetView>
  </sheetViews>
  <sheetFormatPr defaultColWidth="10.8515625" defaultRowHeight="12.75"/>
  <cols>
    <col min="1" max="16384" width="10.8515625" style="1" customWidth="1"/>
  </cols>
  <sheetData>
    <row r="2" ht="12.75">
      <c r="A2" s="1" t="s">
        <v>44</v>
      </c>
    </row>
    <row r="3" spans="1:2" ht="12.75">
      <c r="A3" s="1" t="s">
        <v>45</v>
      </c>
      <c r="B3" s="12" t="s">
        <v>46</v>
      </c>
    </row>
    <row r="5" ht="12.75">
      <c r="A5" s="1" t="s">
        <v>47</v>
      </c>
    </row>
    <row r="6" ht="12.75">
      <c r="A6" s="1" t="s">
        <v>48</v>
      </c>
    </row>
    <row r="7" ht="12.75">
      <c r="A7" s="1" t="s">
        <v>49</v>
      </c>
    </row>
    <row r="8" ht="12.75">
      <c r="A8" s="1" t="s">
        <v>50</v>
      </c>
    </row>
    <row r="9" ht="12.75">
      <c r="A9" s="1" t="s">
        <v>51</v>
      </c>
    </row>
    <row r="10" ht="12.75">
      <c r="A10" s="1" t="s">
        <v>52</v>
      </c>
    </row>
    <row r="11" ht="12.75">
      <c r="A11" s="1" t="s">
        <v>53</v>
      </c>
    </row>
    <row r="12" ht="12.75">
      <c r="A12" s="1" t="s">
        <v>54</v>
      </c>
    </row>
    <row r="13" ht="12.75">
      <c r="A13" s="1" t="s">
        <v>55</v>
      </c>
    </row>
    <row r="14" ht="12.75">
      <c r="A14" s="1" t="s">
        <v>56</v>
      </c>
    </row>
    <row r="15" ht="12.75">
      <c r="A15" s="1" t="s">
        <v>57</v>
      </c>
    </row>
    <row r="16" ht="12.75">
      <c r="A16" s="1" t="s">
        <v>58</v>
      </c>
    </row>
    <row r="17" ht="12.75">
      <c r="A17" s="1" t="s">
        <v>59</v>
      </c>
    </row>
    <row r="18" ht="12.75">
      <c r="A18" s="1" t="s">
        <v>60</v>
      </c>
    </row>
    <row r="19" ht="12.75">
      <c r="A19" s="1" t="s">
        <v>61</v>
      </c>
    </row>
    <row r="20" ht="12.75">
      <c r="A20" s="1" t="s">
        <v>62</v>
      </c>
    </row>
    <row r="21" ht="12.75">
      <c r="A21" s="1" t="s">
        <v>63</v>
      </c>
    </row>
    <row r="22" ht="12.75">
      <c r="A22" s="1" t="s">
        <v>64</v>
      </c>
    </row>
    <row r="23" ht="12.75">
      <c r="A23" s="1" t="s">
        <v>65</v>
      </c>
    </row>
    <row r="24" ht="12.75">
      <c r="A24" s="1" t="s">
        <v>66</v>
      </c>
    </row>
    <row r="25" ht="12.75">
      <c r="A25" s="1" t="s">
        <v>67</v>
      </c>
    </row>
    <row r="26" ht="12.75">
      <c r="A26" s="1" t="s">
        <v>68</v>
      </c>
    </row>
    <row r="27" ht="12.75">
      <c r="A27" s="1" t="s">
        <v>69</v>
      </c>
    </row>
    <row r="28" ht="12.75">
      <c r="A28" s="1" t="s">
        <v>70</v>
      </c>
    </row>
    <row r="29" ht="12.75">
      <c r="A29" s="1" t="s">
        <v>71</v>
      </c>
    </row>
    <row r="30" ht="12.75">
      <c r="A30" s="1" t="s">
        <v>72</v>
      </c>
    </row>
    <row r="31" ht="12.75">
      <c r="A31" s="1" t="s">
        <v>73</v>
      </c>
    </row>
    <row r="32" ht="12.75">
      <c r="A32" s="1" t="s">
        <v>74</v>
      </c>
    </row>
    <row r="33" ht="12.75">
      <c r="A33" s="1" t="s">
        <v>75</v>
      </c>
    </row>
    <row r="34" ht="12.75">
      <c r="A34" s="1" t="s">
        <v>76</v>
      </c>
    </row>
    <row r="35" ht="12.75">
      <c r="A35" s="1" t="s">
        <v>77</v>
      </c>
    </row>
    <row r="36" ht="12.75">
      <c r="A36" s="1" t="s">
        <v>78</v>
      </c>
    </row>
    <row r="37" ht="12.75">
      <c r="A37" s="1" t="s">
        <v>79</v>
      </c>
    </row>
    <row r="38" ht="12.75">
      <c r="A38" s="1" t="s">
        <v>80</v>
      </c>
    </row>
    <row r="39" ht="12.75">
      <c r="A39" s="1" t="s">
        <v>81</v>
      </c>
    </row>
    <row r="40" ht="12.75">
      <c r="A40" s="1" t="s">
        <v>82</v>
      </c>
    </row>
    <row r="41" ht="12.75">
      <c r="A41" s="1" t="s">
        <v>83</v>
      </c>
    </row>
    <row r="42" ht="12.75">
      <c r="A42" s="1" t="s">
        <v>84</v>
      </c>
    </row>
    <row r="43" ht="12.75">
      <c r="A43" s="1" t="s">
        <v>85</v>
      </c>
    </row>
    <row r="44" ht="12.75">
      <c r="A44" s="1" t="s">
        <v>86</v>
      </c>
    </row>
    <row r="45" ht="12.75">
      <c r="A45" s="1" t="s">
        <v>87</v>
      </c>
    </row>
    <row r="46" ht="12.75">
      <c r="A46" s="1" t="s">
        <v>88</v>
      </c>
    </row>
    <row r="47" ht="12.75">
      <c r="A47" s="1" t="s">
        <v>89</v>
      </c>
    </row>
    <row r="48" ht="12.75">
      <c r="A48" s="1" t="s">
        <v>90</v>
      </c>
    </row>
    <row r="49" ht="12.75">
      <c r="A49" s="1" t="s">
        <v>91</v>
      </c>
    </row>
    <row r="50" ht="12.75">
      <c r="A50" s="1" t="s">
        <v>92</v>
      </c>
    </row>
    <row r="51" ht="12.75">
      <c r="A51" s="1" t="s">
        <v>93</v>
      </c>
    </row>
    <row r="52" ht="12.75">
      <c r="A52" s="1" t="s">
        <v>94</v>
      </c>
    </row>
    <row r="53" ht="12.75">
      <c r="A53" s="1" t="s">
        <v>95</v>
      </c>
    </row>
    <row r="54" ht="12.75">
      <c r="A54" s="1" t="s">
        <v>96</v>
      </c>
    </row>
    <row r="55" ht="12.75">
      <c r="A55" s="1" t="s">
        <v>97</v>
      </c>
    </row>
    <row r="56" ht="12.75">
      <c r="A56" s="1" t="s">
        <v>98</v>
      </c>
    </row>
    <row r="57" ht="12.75">
      <c r="A57" s="1" t="s">
        <v>99</v>
      </c>
    </row>
    <row r="58" ht="12.75">
      <c r="A58" s="1" t="s">
        <v>100</v>
      </c>
    </row>
    <row r="59" ht="12.75">
      <c r="A59" s="1" t="s">
        <v>101</v>
      </c>
    </row>
    <row r="60" ht="12.75">
      <c r="A60" s="1" t="s">
        <v>102</v>
      </c>
    </row>
    <row r="61" ht="12.75">
      <c r="A61" s="1" t="s">
        <v>103</v>
      </c>
    </row>
    <row r="62" ht="12.75">
      <c r="A62" s="1" t="s">
        <v>104</v>
      </c>
    </row>
    <row r="63" ht="12.75">
      <c r="A63" s="1" t="s">
        <v>105</v>
      </c>
    </row>
    <row r="64" ht="12.75">
      <c r="A64" s="1" t="s">
        <v>106</v>
      </c>
    </row>
    <row r="65" ht="12.75">
      <c r="A65" s="1" t="s">
        <v>107</v>
      </c>
    </row>
    <row r="66" ht="12.75">
      <c r="A66" s="1" t="s">
        <v>108</v>
      </c>
    </row>
    <row r="67" ht="12.75">
      <c r="A67" s="1" t="s">
        <v>109</v>
      </c>
    </row>
    <row r="68" ht="12.75">
      <c r="A68" s="1" t="s">
        <v>110</v>
      </c>
    </row>
    <row r="69" ht="12.75">
      <c r="A69" s="1" t="s">
        <v>111</v>
      </c>
    </row>
    <row r="70" ht="12.75">
      <c r="A70" s="1" t="s">
        <v>112</v>
      </c>
    </row>
    <row r="71" ht="12.75">
      <c r="A71" s="1" t="s">
        <v>113</v>
      </c>
    </row>
    <row r="72" ht="12.75">
      <c r="A72" s="1" t="s">
        <v>114</v>
      </c>
    </row>
    <row r="73" ht="12.75">
      <c r="A73" s="1" t="s">
        <v>115</v>
      </c>
    </row>
    <row r="74" ht="12.75">
      <c r="A74" s="1" t="s">
        <v>116</v>
      </c>
    </row>
    <row r="75" ht="12.75">
      <c r="A75" s="1" t="s">
        <v>117</v>
      </c>
    </row>
    <row r="76" ht="12.75">
      <c r="A76" s="1" t="s">
        <v>118</v>
      </c>
    </row>
    <row r="77" ht="12.75">
      <c r="A77" s="1" t="s">
        <v>119</v>
      </c>
    </row>
    <row r="78" ht="12.75">
      <c r="A78" s="1" t="s">
        <v>120</v>
      </c>
    </row>
    <row r="79" ht="12.75">
      <c r="A79" s="1" t="s">
        <v>121</v>
      </c>
    </row>
    <row r="80" ht="12.75">
      <c r="A80" s="1" t="s">
        <v>122</v>
      </c>
    </row>
    <row r="81" ht="12.75">
      <c r="A81" s="1" t="s">
        <v>123</v>
      </c>
    </row>
    <row r="82" ht="12.75">
      <c r="A82" s="1" t="s">
        <v>124</v>
      </c>
    </row>
    <row r="83" ht="12.75">
      <c r="A83" s="1" t="s">
        <v>125</v>
      </c>
    </row>
    <row r="84" ht="12.75">
      <c r="A84" s="1" t="s">
        <v>126</v>
      </c>
    </row>
    <row r="85" ht="12.75">
      <c r="A85" s="1" t="s">
        <v>127</v>
      </c>
    </row>
    <row r="86" ht="12.75">
      <c r="A86" s="1" t="s">
        <v>128</v>
      </c>
    </row>
    <row r="87" ht="12.75">
      <c r="A87" s="1" t="s">
        <v>129</v>
      </c>
    </row>
    <row r="88" ht="12.75">
      <c r="A88" s="1" t="s">
        <v>130</v>
      </c>
    </row>
    <row r="89" ht="12.75">
      <c r="A89" s="1" t="s">
        <v>131</v>
      </c>
    </row>
    <row r="90" ht="12.75">
      <c r="A90" s="1" t="s">
        <v>132</v>
      </c>
    </row>
    <row r="91" ht="12.75">
      <c r="A91" s="1" t="s">
        <v>133</v>
      </c>
    </row>
    <row r="92" ht="12.75">
      <c r="A92" s="1" t="s">
        <v>134</v>
      </c>
    </row>
    <row r="93" ht="12.75">
      <c r="A93" s="1" t="s">
        <v>135</v>
      </c>
    </row>
    <row r="94" ht="12.75">
      <c r="A94" s="1" t="s">
        <v>136</v>
      </c>
    </row>
    <row r="95" ht="12.75">
      <c r="A95" s="1" t="s">
        <v>137</v>
      </c>
    </row>
    <row r="96" ht="12.75">
      <c r="A96" s="1" t="s">
        <v>138</v>
      </c>
    </row>
    <row r="97" ht="12.75">
      <c r="A97" s="1" t="s">
        <v>139</v>
      </c>
    </row>
    <row r="98" ht="12.75">
      <c r="A98" s="1" t="s">
        <v>140</v>
      </c>
    </row>
    <row r="99" ht="12.75">
      <c r="A99" s="1" t="s">
        <v>141</v>
      </c>
    </row>
    <row r="100" ht="12.75">
      <c r="A100" s="1" t="s">
        <v>142</v>
      </c>
    </row>
    <row r="101" ht="12.75">
      <c r="A101" s="1" t="s">
        <v>143</v>
      </c>
    </row>
    <row r="102" ht="12.75">
      <c r="A102" s="1" t="s">
        <v>144</v>
      </c>
    </row>
    <row r="103" ht="12.75">
      <c r="A103" s="1" t="s">
        <v>145</v>
      </c>
    </row>
    <row r="104" ht="12.75">
      <c r="A104" s="1" t="s">
        <v>146</v>
      </c>
    </row>
    <row r="105" ht="12.75">
      <c r="A105" s="1" t="s">
        <v>147</v>
      </c>
    </row>
    <row r="106" ht="12.75">
      <c r="A106" s="1" t="s">
        <v>148</v>
      </c>
    </row>
    <row r="107" ht="12.75">
      <c r="A107" s="1" t="s">
        <v>149</v>
      </c>
    </row>
    <row r="108" ht="12.75">
      <c r="A108" s="1" t="s">
        <v>126</v>
      </c>
    </row>
    <row r="109" ht="12.75">
      <c r="A109" s="1" t="s">
        <v>150</v>
      </c>
    </row>
    <row r="110" ht="12.75">
      <c r="A110" s="1" t="s">
        <v>151</v>
      </c>
    </row>
    <row r="111" ht="12.75">
      <c r="A111" s="1" t="s">
        <v>152</v>
      </c>
    </row>
    <row r="112" ht="12.75">
      <c r="A112" s="1" t="s">
        <v>153</v>
      </c>
    </row>
    <row r="113" ht="12.75">
      <c r="A113" s="1" t="s">
        <v>154</v>
      </c>
    </row>
    <row r="114" ht="12.75">
      <c r="A114" s="1" t="s">
        <v>155</v>
      </c>
    </row>
    <row r="115" ht="12.75">
      <c r="A115" s="1" t="s">
        <v>156</v>
      </c>
    </row>
    <row r="116" ht="12.75">
      <c r="A116" s="1" t="s">
        <v>157</v>
      </c>
    </row>
    <row r="117" ht="12.75">
      <c r="A117" s="1" t="s">
        <v>158</v>
      </c>
    </row>
    <row r="118" ht="12.75">
      <c r="A118" s="1" t="s">
        <v>159</v>
      </c>
    </row>
    <row r="119" ht="12.75">
      <c r="A119" s="1" t="s">
        <v>160</v>
      </c>
    </row>
    <row r="120" ht="12.75">
      <c r="A120" s="1" t="s">
        <v>161</v>
      </c>
    </row>
    <row r="121" ht="12.75">
      <c r="A121" s="1" t="s">
        <v>162</v>
      </c>
    </row>
    <row r="122" ht="12.75">
      <c r="A122" s="1" t="s">
        <v>163</v>
      </c>
    </row>
    <row r="123" ht="12.75">
      <c r="A123" s="1" t="s">
        <v>164</v>
      </c>
    </row>
    <row r="124" ht="12.75">
      <c r="A124" s="1" t="s">
        <v>165</v>
      </c>
    </row>
    <row r="125" ht="12.75">
      <c r="A125" s="1" t="s">
        <v>166</v>
      </c>
    </row>
    <row r="126" ht="12.75">
      <c r="A126" s="1" t="s">
        <v>167</v>
      </c>
    </row>
    <row r="127" ht="12.75">
      <c r="A127" s="1" t="s">
        <v>162</v>
      </c>
    </row>
    <row r="128" ht="12.75">
      <c r="A128" s="1" t="s">
        <v>168</v>
      </c>
    </row>
  </sheetData>
  <hyperlinks>
    <hyperlink ref="B3" r:id="rId1" display="http://ocean.stanford.edu/cal/JGOFS_chla.pdf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5:G13"/>
  <sheetViews>
    <sheetView workbookViewId="0" topLeftCell="A1">
      <selection activeCell="G13" sqref="G13"/>
    </sheetView>
  </sheetViews>
  <sheetFormatPr defaultColWidth="9.140625" defaultRowHeight="12.75"/>
  <sheetData>
    <row r="5" spans="4:6" ht="12.75">
      <c r="D5" t="s">
        <v>25</v>
      </c>
      <c r="E5" t="s">
        <v>26</v>
      </c>
      <c r="F5" t="s">
        <v>29</v>
      </c>
    </row>
    <row r="6" spans="2:7" ht="12.75">
      <c r="B6" t="s">
        <v>24</v>
      </c>
      <c r="D6">
        <v>165</v>
      </c>
      <c r="E6">
        <f>D6/1000</f>
        <v>0.165</v>
      </c>
      <c r="F6">
        <f>E6/6</f>
        <v>0.0275</v>
      </c>
      <c r="G6">
        <f>F6*1000</f>
        <v>27.5</v>
      </c>
    </row>
    <row r="7" spans="4:6" ht="12.75">
      <c r="D7" t="s">
        <v>27</v>
      </c>
      <c r="E7" t="s">
        <v>28</v>
      </c>
      <c r="F7" t="s">
        <v>30</v>
      </c>
    </row>
    <row r="10" spans="4:7" ht="12.75">
      <c r="D10">
        <f>G6</f>
        <v>27.5</v>
      </c>
      <c r="E10">
        <f>D10/1000</f>
        <v>0.0275</v>
      </c>
      <c r="F10">
        <f>E10/6</f>
        <v>0.004583333333333333</v>
      </c>
      <c r="G10">
        <f>F10*1000</f>
        <v>4.583333333333333</v>
      </c>
    </row>
    <row r="12" ht="12.75">
      <c r="E12" t="s">
        <v>32</v>
      </c>
    </row>
    <row r="13" spans="2:7" ht="12.75">
      <c r="B13" t="s">
        <v>31</v>
      </c>
      <c r="D13">
        <v>165</v>
      </c>
      <c r="E13">
        <f>2*D13/1000</f>
        <v>0.33</v>
      </c>
      <c r="F13">
        <f>E13/5</f>
        <v>0.066</v>
      </c>
      <c r="G13">
        <f>F13*1000</f>
        <v>66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3" sqref="B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ocean biogeochemistry</dc:creator>
  <cp:keywords/>
  <dc:description/>
  <cp:lastModifiedBy>ocean biogeochemistry</cp:lastModifiedBy>
  <dcterms:created xsi:type="dcterms:W3CDTF">2005-07-05T22:04:42Z</dcterms:created>
  <dcterms:modified xsi:type="dcterms:W3CDTF">2005-07-05T23:03:41Z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