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user\Desktop\"/>
    </mc:Choice>
  </mc:AlternateContent>
  <bookViews>
    <workbookView xWindow="0" yWindow="0" windowWidth="14820" windowHeight="110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" l="1"/>
  <c r="B57" i="1"/>
  <c r="B58" i="1"/>
  <c r="B59" i="1"/>
  <c r="B60" i="1"/>
  <c r="B55" i="1"/>
  <c r="H29" i="1"/>
  <c r="C55" i="1"/>
  <c r="H55" i="1"/>
  <c r="I55" i="1"/>
  <c r="J55" i="1"/>
  <c r="C56" i="1"/>
  <c r="H56" i="1"/>
  <c r="I56" i="1"/>
  <c r="J56" i="1"/>
  <c r="C57" i="1"/>
  <c r="H57" i="1"/>
  <c r="I57" i="1"/>
  <c r="J57" i="1"/>
  <c r="C58" i="1"/>
  <c r="H58" i="1"/>
  <c r="I58" i="1"/>
  <c r="J58" i="1"/>
  <c r="C59" i="1"/>
  <c r="H59" i="1"/>
  <c r="I59" i="1"/>
  <c r="J59" i="1"/>
  <c r="C60" i="1"/>
  <c r="H60" i="1"/>
  <c r="I60" i="1"/>
  <c r="J60" i="1"/>
  <c r="C61" i="1"/>
  <c r="H61" i="1"/>
  <c r="I61" i="1"/>
  <c r="J61" i="1"/>
  <c r="C62" i="1"/>
  <c r="H62" i="1"/>
  <c r="I62" i="1"/>
  <c r="J62" i="1"/>
  <c r="C63" i="1"/>
  <c r="H63" i="1"/>
  <c r="I63" i="1"/>
  <c r="J63" i="1"/>
  <c r="C64" i="1"/>
  <c r="H64" i="1"/>
  <c r="I64" i="1"/>
  <c r="J64" i="1"/>
  <c r="C65" i="1"/>
  <c r="H65" i="1"/>
  <c r="I65" i="1"/>
  <c r="J65" i="1"/>
  <c r="C66" i="1"/>
  <c r="H66" i="1"/>
  <c r="I66" i="1"/>
  <c r="J66" i="1"/>
  <c r="C67" i="1"/>
  <c r="H67" i="1"/>
  <c r="I67" i="1"/>
  <c r="J67" i="1"/>
  <c r="C68" i="1"/>
  <c r="H68" i="1"/>
  <c r="I68" i="1"/>
  <c r="J68" i="1"/>
  <c r="C69" i="1"/>
  <c r="H69" i="1"/>
  <c r="I69" i="1"/>
  <c r="J69" i="1"/>
  <c r="C70" i="1"/>
  <c r="H70" i="1"/>
  <c r="I70" i="1"/>
  <c r="J70" i="1"/>
  <c r="C71" i="1"/>
  <c r="H71" i="1"/>
  <c r="I71" i="1"/>
  <c r="J71" i="1"/>
  <c r="C72" i="1"/>
  <c r="H72" i="1"/>
  <c r="I72" i="1"/>
  <c r="J72" i="1"/>
  <c r="C73" i="1"/>
  <c r="H73" i="1"/>
  <c r="I73" i="1"/>
  <c r="J73" i="1"/>
  <c r="C74" i="1"/>
  <c r="H74" i="1"/>
  <c r="I74" i="1"/>
  <c r="J74" i="1"/>
  <c r="C75" i="1"/>
  <c r="H75" i="1"/>
  <c r="I75" i="1"/>
  <c r="J75" i="1"/>
  <c r="C76" i="1"/>
  <c r="H76" i="1"/>
  <c r="I76" i="1"/>
  <c r="J76" i="1"/>
  <c r="C77" i="1"/>
  <c r="H77" i="1"/>
  <c r="I77" i="1"/>
  <c r="J77" i="1"/>
  <c r="C78" i="1"/>
  <c r="H78" i="1"/>
  <c r="I78" i="1"/>
  <c r="J78" i="1"/>
  <c r="C79" i="1"/>
  <c r="H79" i="1"/>
  <c r="I79" i="1"/>
  <c r="J79" i="1"/>
  <c r="C80" i="1"/>
  <c r="H80" i="1"/>
  <c r="I80" i="1"/>
  <c r="J80" i="1"/>
  <c r="C81" i="1"/>
  <c r="H81" i="1"/>
  <c r="I81" i="1"/>
  <c r="J81" i="1"/>
  <c r="C82" i="1"/>
  <c r="H82" i="1"/>
  <c r="I82" i="1"/>
  <c r="J82" i="1"/>
  <c r="C83" i="1"/>
  <c r="H83" i="1"/>
  <c r="I83" i="1"/>
  <c r="J83" i="1"/>
  <c r="C84" i="1"/>
  <c r="H84" i="1"/>
  <c r="I84" i="1"/>
  <c r="J84" i="1"/>
  <c r="C85" i="1"/>
  <c r="H85" i="1"/>
  <c r="I85" i="1"/>
  <c r="J85" i="1"/>
  <c r="C86" i="1"/>
  <c r="H86" i="1"/>
  <c r="I86" i="1"/>
  <c r="J86" i="1"/>
  <c r="C87" i="1"/>
  <c r="H87" i="1"/>
  <c r="I87" i="1"/>
  <c r="J87" i="1"/>
  <c r="C88" i="1"/>
  <c r="H88" i="1"/>
  <c r="I88" i="1"/>
  <c r="J88" i="1"/>
  <c r="C89" i="1"/>
  <c r="H89" i="1"/>
  <c r="I89" i="1"/>
  <c r="J89" i="1"/>
  <c r="C90" i="1"/>
  <c r="H90" i="1"/>
  <c r="I90" i="1"/>
  <c r="J90" i="1"/>
  <c r="C91" i="1"/>
  <c r="H91" i="1"/>
  <c r="I91" i="1"/>
  <c r="J91" i="1"/>
  <c r="C92" i="1"/>
  <c r="H92" i="1"/>
  <c r="I92" i="1"/>
  <c r="J92" i="1"/>
  <c r="C93" i="1"/>
  <c r="H93" i="1"/>
  <c r="I93" i="1"/>
  <c r="J93" i="1"/>
  <c r="C94" i="1"/>
  <c r="H94" i="1"/>
  <c r="I94" i="1"/>
  <c r="J94" i="1"/>
  <c r="C95" i="1"/>
  <c r="H95" i="1"/>
  <c r="I95" i="1"/>
  <c r="J95" i="1"/>
  <c r="C96" i="1"/>
  <c r="H96" i="1"/>
  <c r="I96" i="1"/>
  <c r="J96" i="1"/>
  <c r="C97" i="1"/>
  <c r="H97" i="1"/>
  <c r="I97" i="1"/>
  <c r="J97" i="1"/>
  <c r="C98" i="1"/>
  <c r="H98" i="1"/>
  <c r="I98" i="1"/>
  <c r="J98" i="1"/>
  <c r="C99" i="1"/>
  <c r="H99" i="1"/>
  <c r="I99" i="1"/>
  <c r="J99" i="1"/>
  <c r="C100" i="1"/>
  <c r="H100" i="1"/>
  <c r="I100" i="1"/>
  <c r="J100" i="1"/>
  <c r="C101" i="1"/>
  <c r="H101" i="1"/>
  <c r="I101" i="1"/>
  <c r="J101" i="1"/>
  <c r="C102" i="1"/>
  <c r="H102" i="1"/>
  <c r="I102" i="1"/>
  <c r="J102" i="1"/>
  <c r="C103" i="1"/>
  <c r="H103" i="1"/>
  <c r="I103" i="1"/>
  <c r="J103" i="1"/>
  <c r="C104" i="1"/>
  <c r="H104" i="1"/>
  <c r="I104" i="1"/>
  <c r="J104" i="1"/>
  <c r="C53" i="1"/>
  <c r="H53" i="1"/>
  <c r="I53" i="1"/>
  <c r="C54" i="1"/>
  <c r="H54" i="1"/>
  <c r="I54" i="1"/>
  <c r="C49" i="1"/>
  <c r="H49" i="1"/>
  <c r="I49" i="1"/>
  <c r="J49" i="1"/>
  <c r="C50" i="1"/>
  <c r="H50" i="1"/>
  <c r="I50" i="1"/>
  <c r="J50" i="1"/>
  <c r="C51" i="1"/>
  <c r="H51" i="1"/>
  <c r="I51" i="1"/>
  <c r="J51" i="1"/>
  <c r="C52" i="1"/>
  <c r="H52" i="1"/>
  <c r="I52" i="1"/>
  <c r="J52" i="1"/>
  <c r="C48" i="1"/>
  <c r="H48" i="1"/>
  <c r="I48" i="1"/>
  <c r="J48" i="1"/>
  <c r="D26" i="1"/>
  <c r="I30" i="1"/>
  <c r="E18" i="1"/>
  <c r="E20" i="1"/>
  <c r="E19" i="1"/>
  <c r="E16" i="1"/>
  <c r="E15" i="1"/>
  <c r="E14" i="1"/>
  <c r="E17" i="1"/>
  <c r="C34" i="1"/>
  <c r="C36" i="1"/>
  <c r="C38" i="1"/>
  <c r="C40" i="1"/>
  <c r="C42" i="1"/>
  <c r="C44" i="1"/>
  <c r="C46" i="1"/>
  <c r="C33" i="1"/>
  <c r="C35" i="1"/>
  <c r="C37" i="1"/>
  <c r="C39" i="1"/>
  <c r="C41" i="1"/>
  <c r="C43" i="1"/>
  <c r="C45" i="1"/>
  <c r="C47" i="1"/>
  <c r="H33" i="1"/>
  <c r="I33" i="1"/>
  <c r="J33" i="1"/>
  <c r="H35" i="1"/>
  <c r="I35" i="1"/>
  <c r="J35" i="1"/>
  <c r="H34" i="1"/>
  <c r="I34" i="1"/>
  <c r="J34" i="1"/>
  <c r="H41" i="1"/>
  <c r="I41" i="1"/>
  <c r="J41" i="1"/>
  <c r="J54" i="1"/>
  <c r="H38" i="1"/>
  <c r="I38" i="1"/>
  <c r="J38" i="1"/>
  <c r="H43" i="1"/>
  <c r="I43" i="1"/>
  <c r="J43" i="1"/>
  <c r="H40" i="1"/>
  <c r="I40" i="1"/>
  <c r="J40" i="1"/>
  <c r="H39" i="1"/>
  <c r="I39" i="1"/>
  <c r="J39" i="1"/>
  <c r="H36" i="1"/>
  <c r="I36" i="1"/>
  <c r="J36" i="1"/>
  <c r="H37" i="1"/>
  <c r="I37" i="1"/>
  <c r="J37" i="1"/>
  <c r="J53" i="1"/>
  <c r="H46" i="1"/>
  <c r="I46" i="1"/>
  <c r="J46" i="1"/>
  <c r="H47" i="1"/>
  <c r="I47" i="1"/>
  <c r="J47" i="1"/>
  <c r="H44" i="1"/>
  <c r="I44" i="1"/>
  <c r="J44" i="1"/>
  <c r="H45" i="1"/>
  <c r="I45" i="1"/>
  <c r="J45" i="1"/>
  <c r="H42" i="1"/>
  <c r="I42" i="1"/>
  <c r="J42" i="1"/>
</calcChain>
</file>

<file path=xl/sharedStrings.xml><?xml version="1.0" encoding="utf-8"?>
<sst xmlns="http://schemas.openxmlformats.org/spreadsheetml/2006/main" count="38" uniqueCount="37">
  <si>
    <t>To do on this spreadsheet:</t>
  </si>
  <si>
    <t>1. Enter standard curve absorbances in blue fields</t>
  </si>
  <si>
    <t>2. Enter slope from graph in 'slope' field (ignore 40uM value for trendline)</t>
  </si>
  <si>
    <t>3. Enter absorbance reading and sample/final volume in yellow fields below</t>
  </si>
  <si>
    <t>4. Answer is in green field.</t>
  </si>
  <si>
    <t>Standard Curve:</t>
  </si>
  <si>
    <t>Conc. (uM)</t>
  </si>
  <si>
    <t>Abs. (@880nm)</t>
  </si>
  <si>
    <t>Abs (blank corrected)</t>
  </si>
  <si>
    <t>slope</t>
  </si>
  <si>
    <t>&lt;=== enter slope from graph</t>
  </si>
  <si>
    <t>Enter reagent blanks:</t>
  </si>
  <si>
    <t>Blank1</t>
  </si>
  <si>
    <t>Blank2</t>
  </si>
  <si>
    <t>Blank3</t>
  </si>
  <si>
    <t>Blank4</t>
  </si>
  <si>
    <t>Blank5</t>
  </si>
  <si>
    <t>Mean Blank</t>
  </si>
  <si>
    <t>blank</t>
  </si>
  <si>
    <t>1 ppm =</t>
  </si>
  <si>
    <t>uM PO4</t>
  </si>
  <si>
    <t>Enter sample absorbance readings:</t>
  </si>
  <si>
    <t>Blank</t>
  </si>
  <si>
    <t>Sample Vol</t>
  </si>
  <si>
    <t>Final Vol</t>
  </si>
  <si>
    <t>Conc ppm</t>
  </si>
  <si>
    <t>Sample ID</t>
  </si>
  <si>
    <t>Abs Reading 1</t>
  </si>
  <si>
    <t>Abs Reading 2</t>
  </si>
  <si>
    <t>Notes</t>
  </si>
  <si>
    <t>Sample Date</t>
  </si>
  <si>
    <t>Date and Time of Run</t>
  </si>
  <si>
    <t>Phosphate (Method: Strickland and Parsons)</t>
  </si>
  <si>
    <t>Conc. Volume Corrected (uM)</t>
  </si>
  <si>
    <t>General Notes:</t>
  </si>
  <si>
    <t>Date P reagents prepared</t>
  </si>
  <si>
    <t>Date P stds prepared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</si>
</sst>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1" fillId="0" borderId="0" xfId="0" applyFont="1" applyFill="1"/>
    <xf numFmtId="0" fontId="1" fillId="0" borderId="1" xfId="0" applyFon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3" borderId="4" xfId="0" applyFill="1" applyBorder="1"/>
    <xf numFmtId="2" fontId="0" fillId="0" borderId="0" xfId="0" applyNumberFormat="1"/>
    <xf numFmtId="2" fontId="0" fillId="5" borderId="1" xfId="0" applyNumberFormat="1" applyFill="1" applyBorder="1"/>
    <xf numFmtId="0" fontId="0" fillId="4" borderId="0" xfId="0" applyFill="1" applyBorder="1"/>
    <xf numFmtId="0" fontId="1" fillId="0" borderId="0" xfId="0" applyFont="1" applyFill="1" applyBorder="1"/>
    <xf numFmtId="0" fontId="0" fillId="6" borderId="0" xfId="0" applyFill="1"/>
    <xf numFmtId="0" fontId="3" fillId="0" borderId="0" xfId="0" applyFont="1"/>
    <xf numFmtId="14" fontId="4" fillId="0" borderId="0" xfId="0" applyNumberFormat="1" applyFont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67213509893601"/>
          <c:y val="6.9124579503392097E-2"/>
          <c:w val="0.81425138719432599"/>
          <c:h val="0.7373288480361830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Sheet1!$D$13</c:f>
              <c:strCache>
                <c:ptCount val="1"/>
                <c:pt idx="0">
                  <c:v>Abs. (@880nm)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Sheet1!$C$14:$C$24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Sheet1!$E$14:$E$24</c:f>
              <c:numCache>
                <c:formatCode>General</c:formatCode>
                <c:ptCount val="11"/>
                <c:pt idx="0">
                  <c:v>0</c:v>
                </c:pt>
                <c:pt idx="1">
                  <c:v>1.0800000000000004E-2</c:v>
                </c:pt>
                <c:pt idx="2">
                  <c:v>2.0400000000000001E-2</c:v>
                </c:pt>
                <c:pt idx="3">
                  <c:v>3.0200000000000005E-2</c:v>
                </c:pt>
                <c:pt idx="4">
                  <c:v>4.1000000000000009E-2</c:v>
                </c:pt>
                <c:pt idx="5">
                  <c:v>5.1500000000000004E-2</c:v>
                </c:pt>
                <c:pt idx="6">
                  <c:v>6.140000000000001E-2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Sheet1!$E$13</c:f>
              <c:strCache>
                <c:ptCount val="1"/>
                <c:pt idx="0">
                  <c:v>Abs (blank corrected)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0637689643750698"/>
                  <c:y val="-5.34902917705830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Sheet1!$C$14:$C$23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Sheet1!$E$14:$E$23</c:f>
              <c:numCache>
                <c:formatCode>General</c:formatCode>
                <c:ptCount val="10"/>
                <c:pt idx="0">
                  <c:v>0</c:v>
                </c:pt>
                <c:pt idx="1">
                  <c:v>1.0800000000000004E-2</c:v>
                </c:pt>
                <c:pt idx="2">
                  <c:v>2.0400000000000001E-2</c:v>
                </c:pt>
                <c:pt idx="3">
                  <c:v>3.0200000000000005E-2</c:v>
                </c:pt>
                <c:pt idx="4">
                  <c:v>4.1000000000000009E-2</c:v>
                </c:pt>
                <c:pt idx="5">
                  <c:v>5.1500000000000004E-2</c:v>
                </c:pt>
                <c:pt idx="6">
                  <c:v>6.140000000000001E-2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36936"/>
        <c:axId val="135438896"/>
      </c:scatterChart>
      <c:valAx>
        <c:axId val="135436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PO4 (uM)</a:t>
                </a:r>
              </a:p>
            </c:rich>
          </c:tx>
          <c:layout>
            <c:manualLayout>
              <c:xMode val="edge"/>
              <c:yMode val="edge"/>
              <c:x val="0.49872897465652499"/>
              <c:y val="0.88479461764341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38896"/>
        <c:crosses val="autoZero"/>
        <c:crossBetween val="midCat"/>
      </c:valAx>
      <c:valAx>
        <c:axId val="13543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Abs.</a:t>
                </a:r>
              </a:p>
            </c:rich>
          </c:tx>
          <c:layout>
            <c:manualLayout>
              <c:xMode val="edge"/>
              <c:yMode val="edge"/>
              <c:x val="3.5623498189751801E-2"/>
              <c:y val="0.36405611871786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36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10</xdr:row>
      <xdr:rowOff>95250</xdr:rowOff>
    </xdr:from>
    <xdr:to>
      <xdr:col>12</xdr:col>
      <xdr:colOff>28575</xdr:colOff>
      <xdr:row>23</xdr:row>
      <xdr:rowOff>57150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B36" workbookViewId="0">
      <selection activeCell="D61" sqref="D61"/>
    </sheetView>
  </sheetViews>
  <sheetFormatPr defaultColWidth="8.85546875" defaultRowHeight="12.75" x14ac:dyDescent="0.2"/>
  <cols>
    <col min="1" max="1" width="24" customWidth="1"/>
    <col min="2" max="2" width="16.28515625" customWidth="1"/>
    <col min="3" max="3" width="12.42578125" customWidth="1"/>
    <col min="4" max="4" width="12" customWidth="1"/>
    <col min="5" max="5" width="13.85546875" customWidth="1"/>
    <col min="6" max="6" width="12" customWidth="1"/>
    <col min="7" max="7" width="11.140625" customWidth="1"/>
    <col min="9" max="9" width="21.7109375" customWidth="1"/>
    <col min="10" max="10" width="10" customWidth="1"/>
  </cols>
  <sheetData>
    <row r="1" spans="1:5" x14ac:dyDescent="0.2">
      <c r="A1" s="1" t="s">
        <v>31</v>
      </c>
    </row>
    <row r="2" spans="1:5" x14ac:dyDescent="0.2">
      <c r="A2" s="1" t="s">
        <v>35</v>
      </c>
    </row>
    <row r="3" spans="1:5" x14ac:dyDescent="0.2">
      <c r="A3" s="1" t="s">
        <v>36</v>
      </c>
    </row>
    <row r="4" spans="1:5" x14ac:dyDescent="0.2">
      <c r="A4" s="18" t="s">
        <v>34</v>
      </c>
    </row>
    <row r="5" spans="1:5" x14ac:dyDescent="0.2">
      <c r="A5" s="18"/>
    </row>
    <row r="6" spans="1:5" x14ac:dyDescent="0.2">
      <c r="C6" s="1" t="s">
        <v>32</v>
      </c>
    </row>
    <row r="7" spans="1:5" x14ac:dyDescent="0.2">
      <c r="D7" t="s">
        <v>0</v>
      </c>
    </row>
    <row r="8" spans="1:5" x14ac:dyDescent="0.2">
      <c r="D8" s="2" t="s">
        <v>1</v>
      </c>
    </row>
    <row r="9" spans="1:5" x14ac:dyDescent="0.2">
      <c r="D9" s="2" t="s">
        <v>2</v>
      </c>
    </row>
    <row r="10" spans="1:5" x14ac:dyDescent="0.2">
      <c r="D10" s="2" t="s">
        <v>3</v>
      </c>
    </row>
    <row r="11" spans="1:5" x14ac:dyDescent="0.2">
      <c r="D11" s="2" t="s">
        <v>4</v>
      </c>
    </row>
    <row r="12" spans="1:5" x14ac:dyDescent="0.2">
      <c r="C12" s="2" t="s">
        <v>5</v>
      </c>
    </row>
    <row r="13" spans="1:5" x14ac:dyDescent="0.2">
      <c r="C13" s="1" t="s">
        <v>6</v>
      </c>
      <c r="D13" s="1" t="s">
        <v>7</v>
      </c>
      <c r="E13" s="1" t="s">
        <v>8</v>
      </c>
    </row>
    <row r="14" spans="1:5" x14ac:dyDescent="0.2">
      <c r="C14">
        <v>0</v>
      </c>
      <c r="D14" s="3">
        <v>6.3299999999999995E-2</v>
      </c>
      <c r="E14">
        <f t="shared" ref="E14:E20" si="0">D14-$D$14</f>
        <v>0</v>
      </c>
    </row>
    <row r="15" spans="1:5" x14ac:dyDescent="0.2">
      <c r="C15">
        <v>0.5</v>
      </c>
      <c r="D15" s="3">
        <v>7.4099999999999999E-2</v>
      </c>
      <c r="E15">
        <f t="shared" si="0"/>
        <v>1.0800000000000004E-2</v>
      </c>
    </row>
    <row r="16" spans="1:5" x14ac:dyDescent="0.2">
      <c r="C16">
        <v>1</v>
      </c>
      <c r="D16" s="3">
        <v>8.3699999999999997E-2</v>
      </c>
      <c r="E16">
        <f t="shared" si="0"/>
        <v>2.0400000000000001E-2</v>
      </c>
    </row>
    <row r="17" spans="1:19" x14ac:dyDescent="0.2">
      <c r="C17">
        <v>1.5</v>
      </c>
      <c r="D17" s="3">
        <v>9.35E-2</v>
      </c>
      <c r="E17">
        <f t="shared" si="0"/>
        <v>3.0200000000000005E-2</v>
      </c>
    </row>
    <row r="18" spans="1:19" x14ac:dyDescent="0.2">
      <c r="C18">
        <v>2</v>
      </c>
      <c r="D18" s="3">
        <v>0.1043</v>
      </c>
      <c r="E18">
        <f t="shared" si="0"/>
        <v>4.1000000000000009E-2</v>
      </c>
    </row>
    <row r="19" spans="1:19" x14ac:dyDescent="0.2">
      <c r="C19">
        <v>2.5</v>
      </c>
      <c r="D19" s="3">
        <v>0.1148</v>
      </c>
      <c r="E19">
        <f t="shared" si="0"/>
        <v>5.1500000000000004E-2</v>
      </c>
    </row>
    <row r="20" spans="1:19" x14ac:dyDescent="0.2">
      <c r="C20">
        <v>3</v>
      </c>
      <c r="D20" s="3">
        <v>0.12470000000000001</v>
      </c>
      <c r="E20">
        <f t="shared" si="0"/>
        <v>6.140000000000001E-2</v>
      </c>
    </row>
    <row r="21" spans="1:19" x14ac:dyDescent="0.2">
      <c r="D21" s="3"/>
    </row>
    <row r="22" spans="1:19" x14ac:dyDescent="0.2">
      <c r="D22" s="3"/>
    </row>
    <row r="23" spans="1:19" x14ac:dyDescent="0.2">
      <c r="D23" s="3"/>
    </row>
    <row r="24" spans="1:19" x14ac:dyDescent="0.2">
      <c r="D24" s="3"/>
    </row>
    <row r="26" spans="1:19" x14ac:dyDescent="0.2">
      <c r="C26" t="s">
        <v>9</v>
      </c>
      <c r="D26" s="4">
        <f>SLOPE(D14:D20,C14:C20)</f>
        <v>2.0442857142857148E-2</v>
      </c>
      <c r="E26" t="s">
        <v>10</v>
      </c>
    </row>
    <row r="28" spans="1:19" s="1" customFormat="1" ht="13.5" thickBot="1" x14ac:dyDescent="0.25">
      <c r="A28" s="1" t="s">
        <v>11</v>
      </c>
      <c r="C28" s="1" t="s">
        <v>12</v>
      </c>
      <c r="D28" s="1" t="s">
        <v>13</v>
      </c>
      <c r="E28" s="1" t="s">
        <v>14</v>
      </c>
      <c r="F28" s="1" t="s">
        <v>15</v>
      </c>
      <c r="G28" s="1" t="s">
        <v>16</v>
      </c>
      <c r="H28" s="1" t="s">
        <v>17</v>
      </c>
    </row>
    <row r="29" spans="1:19" ht="13.5" thickBot="1" x14ac:dyDescent="0.25">
      <c r="B29" t="s">
        <v>18</v>
      </c>
      <c r="C29" s="4">
        <v>9.9000000000000005E-2</v>
      </c>
      <c r="D29" s="4">
        <v>9.8699999999999996E-2</v>
      </c>
      <c r="E29" s="4">
        <v>9.9099999999999994E-2</v>
      </c>
      <c r="F29" s="4"/>
      <c r="G29" s="5">
        <v>9.9099999999999994E-2</v>
      </c>
      <c r="H29" s="6">
        <f>AVERAGE(C29:G29)</f>
        <v>9.897499999999998E-2</v>
      </c>
    </row>
    <row r="30" spans="1:19" x14ac:dyDescent="0.2">
      <c r="H30" t="s">
        <v>19</v>
      </c>
      <c r="I30">
        <f>1000/30.97</f>
        <v>32.289312237649341</v>
      </c>
      <c r="J30" t="s">
        <v>20</v>
      </c>
    </row>
    <row r="31" spans="1:19" x14ac:dyDescent="0.2">
      <c r="A31" s="1" t="s">
        <v>21</v>
      </c>
    </row>
    <row r="32" spans="1:19" s="9" customFormat="1" x14ac:dyDescent="0.2">
      <c r="A32" s="7" t="s">
        <v>30</v>
      </c>
      <c r="B32" s="7" t="s">
        <v>26</v>
      </c>
      <c r="C32" s="8" t="s">
        <v>22</v>
      </c>
      <c r="D32" s="7" t="s">
        <v>27</v>
      </c>
      <c r="E32" s="16" t="s">
        <v>28</v>
      </c>
      <c r="F32" s="7" t="s">
        <v>23</v>
      </c>
      <c r="G32" s="7" t="s">
        <v>24</v>
      </c>
      <c r="H32" s="7" t="s">
        <v>6</v>
      </c>
      <c r="I32" s="7" t="s">
        <v>33</v>
      </c>
      <c r="J32" s="7" t="s">
        <v>25</v>
      </c>
      <c r="K32" s="7" t="s">
        <v>29</v>
      </c>
      <c r="M32"/>
      <c r="N32"/>
      <c r="O32"/>
      <c r="P32"/>
      <c r="Q32"/>
      <c r="R32"/>
      <c r="S32"/>
    </row>
    <row r="33" spans="1:10" ht="15" x14ac:dyDescent="0.2">
      <c r="A33" s="19"/>
      <c r="B33" s="20">
        <v>7</v>
      </c>
      <c r="C33" s="10">
        <f t="shared" ref="C33:C96" si="1">$H$29</f>
        <v>9.897499999999998E-2</v>
      </c>
      <c r="D33" s="11">
        <v>0.125</v>
      </c>
      <c r="E33" s="17"/>
      <c r="F33" s="4">
        <v>5</v>
      </c>
      <c r="G33" s="12">
        <v>5</v>
      </c>
      <c r="H33" s="13">
        <f>(AVERAGE(D33:E33)-C33)/$D$26</f>
        <v>1.273060796645703</v>
      </c>
      <c r="I33" s="14">
        <f t="shared" ref="I33:I47" si="2">H33*G33/F33</f>
        <v>1.273060796645703</v>
      </c>
      <c r="J33">
        <f t="shared" ref="J33:J54" si="3">I33/$I$30</f>
        <v>3.9426692872117419E-2</v>
      </c>
    </row>
    <row r="34" spans="1:10" ht="15" x14ac:dyDescent="0.2">
      <c r="A34" s="19"/>
      <c r="B34" s="20">
        <v>6</v>
      </c>
      <c r="C34" s="10">
        <f t="shared" si="1"/>
        <v>9.897499999999998E-2</v>
      </c>
      <c r="D34" s="11">
        <v>0.13370000000000001</v>
      </c>
      <c r="E34" s="17"/>
      <c r="F34" s="4">
        <v>5</v>
      </c>
      <c r="G34" s="12">
        <v>5</v>
      </c>
      <c r="H34" s="13">
        <f t="shared" ref="H34:H47" si="4">(AVERAGE(D34:E34)-C34)/$D$26</f>
        <v>1.698637316561846</v>
      </c>
      <c r="I34" s="14">
        <f t="shared" si="2"/>
        <v>1.698637316561846</v>
      </c>
      <c r="J34">
        <f t="shared" si="3"/>
        <v>5.2606797693920369E-2</v>
      </c>
    </row>
    <row r="35" spans="1:10" ht="15" x14ac:dyDescent="0.2">
      <c r="A35" s="19"/>
      <c r="B35" s="20">
        <v>5</v>
      </c>
      <c r="C35" s="10">
        <f t="shared" si="1"/>
        <v>9.897499999999998E-2</v>
      </c>
      <c r="D35" s="11">
        <v>0.13539999999999999</v>
      </c>
      <c r="E35" s="17"/>
      <c r="F35" s="4">
        <v>5</v>
      </c>
      <c r="G35" s="12">
        <v>5</v>
      </c>
      <c r="H35" s="13">
        <f t="shared" si="4"/>
        <v>1.7817959468902866</v>
      </c>
      <c r="I35" s="14">
        <f t="shared" si="2"/>
        <v>1.7817959468902866</v>
      </c>
      <c r="J35">
        <f t="shared" si="3"/>
        <v>5.5182220475192174E-2</v>
      </c>
    </row>
    <row r="36" spans="1:10" ht="15" x14ac:dyDescent="0.2">
      <c r="A36" s="19"/>
      <c r="B36" s="20">
        <v>4</v>
      </c>
      <c r="C36" s="10">
        <f t="shared" si="1"/>
        <v>9.897499999999998E-2</v>
      </c>
      <c r="D36" s="11">
        <v>0.13880000000000001</v>
      </c>
      <c r="E36" s="17"/>
      <c r="F36" s="4">
        <v>5</v>
      </c>
      <c r="G36" s="12">
        <v>5</v>
      </c>
      <c r="H36" s="13">
        <f t="shared" si="4"/>
        <v>1.9481132075471705</v>
      </c>
      <c r="I36" s="14">
        <f t="shared" si="2"/>
        <v>1.9481132075471705</v>
      </c>
      <c r="J36">
        <f t="shared" si="3"/>
        <v>6.0333066037735868E-2</v>
      </c>
    </row>
    <row r="37" spans="1:10" ht="15" x14ac:dyDescent="0.2">
      <c r="A37" s="19"/>
      <c r="B37" s="20">
        <v>3</v>
      </c>
      <c r="C37" s="10">
        <f t="shared" si="1"/>
        <v>9.897499999999998E-2</v>
      </c>
      <c r="D37" s="11">
        <v>0.14199999999999999</v>
      </c>
      <c r="E37" s="17"/>
      <c r="F37" s="4">
        <v>5</v>
      </c>
      <c r="G37" s="12">
        <v>5</v>
      </c>
      <c r="H37" s="13">
        <f t="shared" si="4"/>
        <v>2.1046470999301188</v>
      </c>
      <c r="I37" s="14">
        <f t="shared" si="2"/>
        <v>2.1046470999301188</v>
      </c>
      <c r="J37">
        <f t="shared" si="3"/>
        <v>6.5180920684835775E-2</v>
      </c>
    </row>
    <row r="38" spans="1:10" ht="15" x14ac:dyDescent="0.2">
      <c r="A38" s="19"/>
      <c r="B38" s="20">
        <v>2</v>
      </c>
      <c r="C38" s="10">
        <f t="shared" si="1"/>
        <v>9.897499999999998E-2</v>
      </c>
      <c r="D38" s="11">
        <v>0.14960000000000001</v>
      </c>
      <c r="E38" s="17"/>
      <c r="F38" s="4">
        <v>5</v>
      </c>
      <c r="G38" s="12">
        <v>5</v>
      </c>
      <c r="H38" s="13">
        <f t="shared" si="4"/>
        <v>2.4764150943396235</v>
      </c>
      <c r="I38" s="14">
        <f t="shared" si="2"/>
        <v>2.4764150943396235</v>
      </c>
      <c r="J38">
        <f t="shared" si="3"/>
        <v>7.6694575471698126E-2</v>
      </c>
    </row>
    <row r="39" spans="1:10" ht="15" x14ac:dyDescent="0.2">
      <c r="A39" s="19"/>
      <c r="B39" s="20">
        <v>1</v>
      </c>
      <c r="C39" s="10">
        <f t="shared" si="1"/>
        <v>9.897499999999998E-2</v>
      </c>
      <c r="D39" s="11">
        <v>0.14319999999999999</v>
      </c>
      <c r="E39" s="17"/>
      <c r="F39" s="4">
        <v>5</v>
      </c>
      <c r="G39" s="12">
        <v>5</v>
      </c>
      <c r="H39" s="13">
        <f t="shared" si="4"/>
        <v>2.1633473095737248</v>
      </c>
      <c r="I39" s="14">
        <f t="shared" si="2"/>
        <v>2.1633473095737248</v>
      </c>
      <c r="J39">
        <f t="shared" si="3"/>
        <v>6.6998866177498256E-2</v>
      </c>
    </row>
    <row r="40" spans="1:10" ht="15" x14ac:dyDescent="0.2">
      <c r="A40" s="19"/>
      <c r="B40" s="20">
        <v>8</v>
      </c>
      <c r="C40" s="10">
        <f t="shared" si="1"/>
        <v>9.897499999999998E-2</v>
      </c>
      <c r="D40" s="11">
        <v>0.1065</v>
      </c>
      <c r="E40" s="17"/>
      <c r="F40" s="4">
        <v>5</v>
      </c>
      <c r="G40" s="12">
        <v>5</v>
      </c>
      <c r="H40" s="13">
        <f t="shared" si="4"/>
        <v>0.36809923130677924</v>
      </c>
      <c r="I40" s="14">
        <f t="shared" si="2"/>
        <v>0.36809923130677924</v>
      </c>
      <c r="J40">
        <f t="shared" si="3"/>
        <v>1.1400033193570951E-2</v>
      </c>
    </row>
    <row r="41" spans="1:10" ht="15" x14ac:dyDescent="0.2">
      <c r="A41" s="19"/>
      <c r="B41" s="20">
        <v>9</v>
      </c>
      <c r="C41" s="10">
        <f t="shared" si="1"/>
        <v>9.897499999999998E-2</v>
      </c>
      <c r="D41" s="11">
        <v>0.1094</v>
      </c>
      <c r="E41" s="17"/>
      <c r="F41" s="4">
        <v>5</v>
      </c>
      <c r="G41" s="12">
        <v>5</v>
      </c>
      <c r="H41" s="13">
        <f t="shared" si="4"/>
        <v>0.50995807127882675</v>
      </c>
      <c r="I41" s="14">
        <f t="shared" si="2"/>
        <v>0.50995807127882675</v>
      </c>
      <c r="J41">
        <f t="shared" si="3"/>
        <v>1.5793401467505262E-2</v>
      </c>
    </row>
    <row r="42" spans="1:10" ht="15" x14ac:dyDescent="0.2">
      <c r="A42" s="19"/>
      <c r="B42" s="20">
        <v>10</v>
      </c>
      <c r="C42" s="10">
        <f t="shared" si="1"/>
        <v>9.897499999999998E-2</v>
      </c>
      <c r="D42" s="11">
        <v>0.13500000000000001</v>
      </c>
      <c r="E42" s="17"/>
      <c r="F42" s="4">
        <v>5</v>
      </c>
      <c r="G42" s="12">
        <v>5</v>
      </c>
      <c r="H42" s="13">
        <f t="shared" si="4"/>
        <v>1.7622292103424189</v>
      </c>
      <c r="I42" s="14">
        <f t="shared" si="2"/>
        <v>1.7622292103424191</v>
      </c>
      <c r="J42">
        <f t="shared" si="3"/>
        <v>5.4576238644304713E-2</v>
      </c>
    </row>
    <row r="43" spans="1:10" ht="15" x14ac:dyDescent="0.2">
      <c r="A43" s="19"/>
      <c r="B43" s="20">
        <v>11</v>
      </c>
      <c r="C43" s="10">
        <f t="shared" si="1"/>
        <v>9.897499999999998E-2</v>
      </c>
      <c r="D43" s="11">
        <v>0.14069999999999999</v>
      </c>
      <c r="E43" s="17"/>
      <c r="F43" s="4">
        <v>5</v>
      </c>
      <c r="G43" s="12">
        <v>5</v>
      </c>
      <c r="H43" s="13">
        <f t="shared" si="4"/>
        <v>2.0410552061495459</v>
      </c>
      <c r="I43" s="14">
        <f t="shared" si="2"/>
        <v>2.0410552061495459</v>
      </c>
      <c r="J43">
        <f t="shared" si="3"/>
        <v>6.3211479734451431E-2</v>
      </c>
    </row>
    <row r="44" spans="1:10" ht="15" x14ac:dyDescent="0.2">
      <c r="A44" s="19"/>
      <c r="B44" s="20">
        <v>12</v>
      </c>
      <c r="C44" s="10">
        <f t="shared" si="1"/>
        <v>9.897499999999998E-2</v>
      </c>
      <c r="D44" s="11">
        <v>0.14230000000000001</v>
      </c>
      <c r="E44" s="17"/>
      <c r="F44" s="4">
        <v>5</v>
      </c>
      <c r="G44" s="12">
        <v>5</v>
      </c>
      <c r="H44" s="13">
        <f t="shared" si="4"/>
        <v>2.1193221523410211</v>
      </c>
      <c r="I44" s="14">
        <f t="shared" si="2"/>
        <v>2.1193221523410211</v>
      </c>
      <c r="J44">
        <f t="shared" si="3"/>
        <v>6.5635407058001416E-2</v>
      </c>
    </row>
    <row r="45" spans="1:10" ht="15" x14ac:dyDescent="0.2">
      <c r="A45" s="19"/>
      <c r="B45" s="20">
        <v>13</v>
      </c>
      <c r="C45" s="10">
        <f t="shared" si="1"/>
        <v>9.897499999999998E-2</v>
      </c>
      <c r="D45" s="11">
        <v>0.1449</v>
      </c>
      <c r="E45" s="17"/>
      <c r="F45" s="4">
        <v>5</v>
      </c>
      <c r="G45" s="12">
        <v>5</v>
      </c>
      <c r="H45" s="13">
        <f t="shared" si="4"/>
        <v>2.2465059399021667</v>
      </c>
      <c r="I45" s="14">
        <f t="shared" si="2"/>
        <v>2.2465059399021667</v>
      </c>
      <c r="J45">
        <f t="shared" si="3"/>
        <v>6.9574288958770103E-2</v>
      </c>
    </row>
    <row r="46" spans="1:10" ht="15" x14ac:dyDescent="0.2">
      <c r="A46" s="19"/>
      <c r="B46" s="20">
        <v>14</v>
      </c>
      <c r="C46" s="10">
        <f t="shared" si="1"/>
        <v>9.897499999999998E-2</v>
      </c>
      <c r="D46" s="11">
        <v>0.13450000000000001</v>
      </c>
      <c r="E46" s="17"/>
      <c r="F46" s="4">
        <v>5</v>
      </c>
      <c r="G46" s="12">
        <v>5</v>
      </c>
      <c r="H46" s="13">
        <f t="shared" si="4"/>
        <v>1.7377707896575831</v>
      </c>
      <c r="I46" s="14">
        <f t="shared" si="2"/>
        <v>1.7377707896575831</v>
      </c>
      <c r="J46">
        <f t="shared" si="3"/>
        <v>5.3818761355695348E-2</v>
      </c>
    </row>
    <row r="47" spans="1:10" ht="15" x14ac:dyDescent="0.2">
      <c r="A47" s="19"/>
      <c r="B47" s="20">
        <v>15</v>
      </c>
      <c r="C47" s="10">
        <f t="shared" si="1"/>
        <v>9.897499999999998E-2</v>
      </c>
      <c r="D47" s="11">
        <v>0.1051</v>
      </c>
      <c r="E47" s="17"/>
      <c r="F47" s="4">
        <v>5</v>
      </c>
      <c r="G47" s="12">
        <v>5</v>
      </c>
      <c r="H47" s="13">
        <f t="shared" si="4"/>
        <v>0.29961565338923918</v>
      </c>
      <c r="I47" s="14">
        <f t="shared" si="2"/>
        <v>0.29961565338923918</v>
      </c>
      <c r="J47">
        <f t="shared" si="3"/>
        <v>9.2790967854647372E-3</v>
      </c>
    </row>
    <row r="48" spans="1:10" ht="15" x14ac:dyDescent="0.2">
      <c r="A48" s="19"/>
      <c r="B48" s="20">
        <v>16</v>
      </c>
      <c r="C48" s="10">
        <f t="shared" si="1"/>
        <v>9.897499999999998E-2</v>
      </c>
      <c r="D48" s="11">
        <v>0.1109</v>
      </c>
      <c r="E48" s="17"/>
      <c r="F48" s="4">
        <v>5</v>
      </c>
      <c r="G48" s="12">
        <v>5</v>
      </c>
      <c r="H48" s="13">
        <f t="shared" ref="H48" si="5">(AVERAGE(D48:E48)-C48)/$D$26</f>
        <v>0.58333333333333415</v>
      </c>
      <c r="I48" s="14">
        <f t="shared" ref="I48" si="6">H48*G48/F48</f>
        <v>0.58333333333333415</v>
      </c>
      <c r="J48">
        <f t="shared" ref="J48" si="7">I48/$I$30</f>
        <v>1.8065833333333357E-2</v>
      </c>
    </row>
    <row r="49" spans="1:10" ht="15" x14ac:dyDescent="0.2">
      <c r="A49" s="19"/>
      <c r="B49" s="20">
        <v>17</v>
      </c>
      <c r="C49" s="10">
        <f t="shared" si="1"/>
        <v>9.897499999999998E-2</v>
      </c>
      <c r="D49" s="11">
        <v>0.1305</v>
      </c>
      <c r="E49" s="17"/>
      <c r="F49" s="4">
        <v>5</v>
      </c>
      <c r="G49" s="12">
        <v>5</v>
      </c>
      <c r="H49" s="13">
        <f t="shared" ref="H49:H54" si="8">(AVERAGE(D49:E49)-C49)/$D$26</f>
        <v>1.5421034241788967</v>
      </c>
      <c r="I49" s="14">
        <f t="shared" ref="I49:I54" si="9">H49*G49/F49</f>
        <v>1.5421034241788967</v>
      </c>
      <c r="J49">
        <f t="shared" ref="J49:J52" si="10">I49/$I$30</f>
        <v>4.7758943046820428E-2</v>
      </c>
    </row>
    <row r="50" spans="1:10" ht="15" x14ac:dyDescent="0.2">
      <c r="A50" s="19"/>
      <c r="B50" s="20">
        <v>18</v>
      </c>
      <c r="C50" s="10">
        <f t="shared" si="1"/>
        <v>9.897499999999998E-2</v>
      </c>
      <c r="D50" s="11">
        <v>0.1391</v>
      </c>
      <c r="E50" s="17"/>
      <c r="F50" s="4">
        <v>5</v>
      </c>
      <c r="G50" s="12">
        <v>5</v>
      </c>
      <c r="H50" s="13">
        <f t="shared" si="8"/>
        <v>1.9627882599580719</v>
      </c>
      <c r="I50" s="14">
        <f t="shared" si="9"/>
        <v>1.9627882599580719</v>
      </c>
      <c r="J50">
        <f t="shared" si="10"/>
        <v>6.0787552410901481E-2</v>
      </c>
    </row>
    <row r="51" spans="1:10" ht="15" x14ac:dyDescent="0.2">
      <c r="A51" s="19"/>
      <c r="B51" s="20">
        <v>19</v>
      </c>
      <c r="C51" s="10">
        <f t="shared" si="1"/>
        <v>9.897499999999998E-2</v>
      </c>
      <c r="D51" s="11">
        <v>0.14099999999999999</v>
      </c>
      <c r="E51" s="17"/>
      <c r="F51" s="4">
        <v>5</v>
      </c>
      <c r="G51" s="12">
        <v>5</v>
      </c>
      <c r="H51" s="13">
        <f t="shared" si="8"/>
        <v>2.0557302585604469</v>
      </c>
      <c r="I51" s="14">
        <f t="shared" si="9"/>
        <v>2.0557302585604469</v>
      </c>
      <c r="J51">
        <f t="shared" si="10"/>
        <v>6.3665966107617031E-2</v>
      </c>
    </row>
    <row r="52" spans="1:10" ht="15" x14ac:dyDescent="0.2">
      <c r="A52" s="19"/>
      <c r="B52" s="20">
        <v>20</v>
      </c>
      <c r="C52" s="10">
        <f t="shared" si="1"/>
        <v>9.897499999999998E-2</v>
      </c>
      <c r="D52" s="11">
        <v>0.1459</v>
      </c>
      <c r="E52" s="17"/>
      <c r="F52" s="4">
        <v>5</v>
      </c>
      <c r="G52" s="12">
        <v>5</v>
      </c>
      <c r="H52" s="13">
        <f t="shared" si="8"/>
        <v>2.2954227812718382</v>
      </c>
      <c r="I52" s="14">
        <f t="shared" si="9"/>
        <v>2.2954227812718382</v>
      </c>
      <c r="J52">
        <f t="shared" si="10"/>
        <v>7.1089243535988819E-2</v>
      </c>
    </row>
    <row r="53" spans="1:10" ht="15" x14ac:dyDescent="0.2">
      <c r="A53" s="19"/>
      <c r="B53" s="20">
        <v>21</v>
      </c>
      <c r="C53" s="10">
        <f t="shared" si="1"/>
        <v>9.897499999999998E-2</v>
      </c>
      <c r="D53" s="11">
        <v>0.1482</v>
      </c>
      <c r="E53" s="17"/>
      <c r="F53" s="4">
        <v>5</v>
      </c>
      <c r="G53" s="12">
        <v>5</v>
      </c>
      <c r="H53" s="13">
        <f t="shared" si="8"/>
        <v>2.4079315164220829</v>
      </c>
      <c r="I53" s="14">
        <f t="shared" si="9"/>
        <v>2.4079315164220829</v>
      </c>
      <c r="J53">
        <f t="shared" si="3"/>
        <v>7.4573639063591907E-2</v>
      </c>
    </row>
    <row r="54" spans="1:10" ht="15" x14ac:dyDescent="0.2">
      <c r="A54" s="19"/>
      <c r="B54" s="20">
        <v>22</v>
      </c>
      <c r="C54" s="10">
        <f t="shared" si="1"/>
        <v>9.897499999999998E-2</v>
      </c>
      <c r="D54" s="11">
        <v>0.1089</v>
      </c>
      <c r="E54" s="17"/>
      <c r="F54" s="4">
        <v>5</v>
      </c>
      <c r="G54" s="12">
        <v>5</v>
      </c>
      <c r="H54" s="13">
        <f t="shared" si="8"/>
        <v>0.48549965059399092</v>
      </c>
      <c r="I54" s="14">
        <f t="shared" si="9"/>
        <v>0.48549965059399092</v>
      </c>
      <c r="J54">
        <f t="shared" si="3"/>
        <v>1.5035924178895897E-2</v>
      </c>
    </row>
    <row r="55" spans="1:10" ht="15" x14ac:dyDescent="0.2">
      <c r="A55" s="19"/>
      <c r="B55" s="20">
        <f>B54+1</f>
        <v>23</v>
      </c>
      <c r="C55" s="10">
        <f t="shared" si="1"/>
        <v>9.897499999999998E-2</v>
      </c>
      <c r="D55" s="11">
        <v>0.1053</v>
      </c>
      <c r="E55" s="17"/>
      <c r="F55" s="4">
        <v>5</v>
      </c>
      <c r="G55" s="12">
        <v>5</v>
      </c>
      <c r="H55" s="13">
        <f t="shared" ref="H55:H104" si="11">(AVERAGE(D55:E55)-C55)/$D$26</f>
        <v>0.30939902166317373</v>
      </c>
      <c r="I55" s="14">
        <f t="shared" ref="I55:I104" si="12">H55*G55/F55</f>
        <v>0.30939902166317373</v>
      </c>
      <c r="J55">
        <f t="shared" ref="J55:J104" si="13">I55/$I$30</f>
        <v>9.5820877009084905E-3</v>
      </c>
    </row>
    <row r="56" spans="1:10" ht="15" x14ac:dyDescent="0.2">
      <c r="A56" s="19"/>
      <c r="B56" s="20">
        <f t="shared" ref="B56:B63" si="14">B55+1</f>
        <v>24</v>
      </c>
      <c r="C56" s="10">
        <f t="shared" si="1"/>
        <v>9.897499999999998E-2</v>
      </c>
      <c r="D56" s="11">
        <v>0.1198</v>
      </c>
      <c r="E56" s="17"/>
      <c r="F56" s="4">
        <v>5</v>
      </c>
      <c r="G56" s="12">
        <v>5</v>
      </c>
      <c r="H56" s="13">
        <f t="shared" si="11"/>
        <v>1.018693221523411</v>
      </c>
      <c r="I56" s="14">
        <f t="shared" si="12"/>
        <v>1.018693221523411</v>
      </c>
      <c r="J56">
        <f t="shared" si="13"/>
        <v>3.1548929070580038E-2</v>
      </c>
    </row>
    <row r="57" spans="1:10" ht="15" x14ac:dyDescent="0.2">
      <c r="A57" s="19"/>
      <c r="B57" s="20">
        <f t="shared" si="14"/>
        <v>25</v>
      </c>
      <c r="C57" s="10">
        <f t="shared" si="1"/>
        <v>9.897499999999998E-2</v>
      </c>
      <c r="D57" s="11">
        <v>0.13009999999999999</v>
      </c>
      <c r="E57" s="17"/>
      <c r="F57" s="4">
        <v>5</v>
      </c>
      <c r="G57" s="12">
        <v>5</v>
      </c>
      <c r="H57" s="13">
        <f t="shared" si="11"/>
        <v>1.5225366876310276</v>
      </c>
      <c r="I57" s="14">
        <f t="shared" si="12"/>
        <v>1.5225366876310276</v>
      </c>
      <c r="J57">
        <f t="shared" si="13"/>
        <v>4.7152961215932918E-2</v>
      </c>
    </row>
    <row r="58" spans="1:10" ht="15" x14ac:dyDescent="0.2">
      <c r="A58" s="19"/>
      <c r="B58" s="20">
        <f t="shared" si="14"/>
        <v>26</v>
      </c>
      <c r="C58" s="10">
        <f t="shared" si="1"/>
        <v>9.897499999999998E-2</v>
      </c>
      <c r="D58" s="11">
        <v>0.14380000000000001</v>
      </c>
      <c r="E58" s="17"/>
      <c r="F58" s="4">
        <v>5</v>
      </c>
      <c r="G58" s="12">
        <v>5</v>
      </c>
      <c r="H58" s="13">
        <f t="shared" si="11"/>
        <v>2.1926974143955285</v>
      </c>
      <c r="I58" s="14">
        <f t="shared" si="12"/>
        <v>2.1926974143955285</v>
      </c>
      <c r="J58">
        <f t="shared" si="13"/>
        <v>6.7907838923829511E-2</v>
      </c>
    </row>
    <row r="59" spans="1:10" ht="15" x14ac:dyDescent="0.2">
      <c r="A59" s="19"/>
      <c r="B59" s="20">
        <f t="shared" si="14"/>
        <v>27</v>
      </c>
      <c r="C59" s="10">
        <f t="shared" si="1"/>
        <v>9.897499999999998E-2</v>
      </c>
      <c r="D59" s="11">
        <v>0.1462</v>
      </c>
      <c r="E59" s="17"/>
      <c r="F59" s="4">
        <v>5</v>
      </c>
      <c r="G59" s="12">
        <v>5</v>
      </c>
      <c r="H59" s="13">
        <f t="shared" si="11"/>
        <v>2.3100978336827396</v>
      </c>
      <c r="I59" s="14">
        <f t="shared" si="12"/>
        <v>2.3100978336827396</v>
      </c>
      <c r="J59">
        <f t="shared" si="13"/>
        <v>7.1543729909154433E-2</v>
      </c>
    </row>
    <row r="60" spans="1:10" ht="15" x14ac:dyDescent="0.2">
      <c r="A60" s="19"/>
      <c r="B60" s="20">
        <f t="shared" si="14"/>
        <v>28</v>
      </c>
      <c r="C60" s="10">
        <f t="shared" si="1"/>
        <v>9.897499999999998E-2</v>
      </c>
      <c r="D60" s="11">
        <v>0.1474</v>
      </c>
      <c r="E60" s="17"/>
      <c r="F60" s="4">
        <v>5</v>
      </c>
      <c r="G60" s="12">
        <v>5</v>
      </c>
      <c r="H60" s="13">
        <f t="shared" si="11"/>
        <v>2.3687980433263456</v>
      </c>
      <c r="I60" s="14">
        <f t="shared" si="12"/>
        <v>2.3687980433263456</v>
      </c>
      <c r="J60">
        <f t="shared" si="13"/>
        <v>7.3361675401816914E-2</v>
      </c>
    </row>
    <row r="61" spans="1:10" ht="15" x14ac:dyDescent="0.2">
      <c r="A61" s="19"/>
      <c r="B61" s="20"/>
      <c r="C61" s="10">
        <f t="shared" si="1"/>
        <v>9.897499999999998E-2</v>
      </c>
      <c r="D61" s="11"/>
      <c r="E61" s="17"/>
      <c r="F61" s="4">
        <v>5</v>
      </c>
      <c r="G61" s="12">
        <v>5</v>
      </c>
      <c r="H61" s="13" t="e">
        <f t="shared" si="11"/>
        <v>#DIV/0!</v>
      </c>
      <c r="I61" s="14" t="e">
        <f t="shared" si="12"/>
        <v>#DIV/0!</v>
      </c>
      <c r="J61" t="e">
        <f t="shared" si="13"/>
        <v>#DIV/0!</v>
      </c>
    </row>
    <row r="62" spans="1:10" ht="15" x14ac:dyDescent="0.2">
      <c r="A62" s="19"/>
      <c r="B62" s="20"/>
      <c r="C62" s="10">
        <f t="shared" si="1"/>
        <v>9.897499999999998E-2</v>
      </c>
      <c r="D62" s="11"/>
      <c r="E62" s="17"/>
      <c r="F62" s="4">
        <v>5</v>
      </c>
      <c r="G62" s="12">
        <v>5</v>
      </c>
      <c r="H62" s="13" t="e">
        <f t="shared" si="11"/>
        <v>#DIV/0!</v>
      </c>
      <c r="I62" s="14" t="e">
        <f t="shared" si="12"/>
        <v>#DIV/0!</v>
      </c>
      <c r="J62" t="e">
        <f t="shared" si="13"/>
        <v>#DIV/0!</v>
      </c>
    </row>
    <row r="63" spans="1:10" ht="15" x14ac:dyDescent="0.2">
      <c r="A63" s="19"/>
      <c r="B63" s="20"/>
      <c r="C63" s="10">
        <f t="shared" si="1"/>
        <v>9.897499999999998E-2</v>
      </c>
      <c r="D63" s="11"/>
      <c r="E63" s="17"/>
      <c r="F63" s="4">
        <v>5</v>
      </c>
      <c r="G63" s="12">
        <v>5</v>
      </c>
      <c r="H63" s="13" t="e">
        <f t="shared" si="11"/>
        <v>#DIV/0!</v>
      </c>
      <c r="I63" s="14" t="e">
        <f t="shared" si="12"/>
        <v>#DIV/0!</v>
      </c>
      <c r="J63" t="e">
        <f t="shared" si="13"/>
        <v>#DIV/0!</v>
      </c>
    </row>
    <row r="64" spans="1:10" ht="15" x14ac:dyDescent="0.2">
      <c r="A64" s="19"/>
      <c r="B64" s="20"/>
      <c r="C64" s="10">
        <f t="shared" si="1"/>
        <v>9.897499999999998E-2</v>
      </c>
      <c r="D64" s="11"/>
      <c r="E64" s="17"/>
      <c r="F64" s="4">
        <v>5</v>
      </c>
      <c r="G64" s="12">
        <v>5</v>
      </c>
      <c r="H64" s="13" t="e">
        <f t="shared" si="11"/>
        <v>#DIV/0!</v>
      </c>
      <c r="I64" s="14" t="e">
        <f t="shared" si="12"/>
        <v>#DIV/0!</v>
      </c>
      <c r="J64" t="e">
        <f t="shared" si="13"/>
        <v>#DIV/0!</v>
      </c>
    </row>
    <row r="65" spans="1:10" ht="15" x14ac:dyDescent="0.2">
      <c r="A65" s="19"/>
      <c r="B65" s="20"/>
      <c r="C65" s="10">
        <f t="shared" si="1"/>
        <v>9.897499999999998E-2</v>
      </c>
      <c r="D65" s="11"/>
      <c r="E65" s="17"/>
      <c r="F65" s="4">
        <v>5</v>
      </c>
      <c r="G65" s="12">
        <v>5</v>
      </c>
      <c r="H65" s="13" t="e">
        <f t="shared" si="11"/>
        <v>#DIV/0!</v>
      </c>
      <c r="I65" s="14" t="e">
        <f t="shared" si="12"/>
        <v>#DIV/0!</v>
      </c>
      <c r="J65" t="e">
        <f t="shared" si="13"/>
        <v>#DIV/0!</v>
      </c>
    </row>
    <row r="66" spans="1:10" ht="15" x14ac:dyDescent="0.2">
      <c r="A66" s="19"/>
      <c r="B66" s="20"/>
      <c r="C66" s="10">
        <f t="shared" si="1"/>
        <v>9.897499999999998E-2</v>
      </c>
      <c r="D66" s="11"/>
      <c r="E66" s="17"/>
      <c r="F66" s="4">
        <v>5</v>
      </c>
      <c r="G66" s="12">
        <v>5</v>
      </c>
      <c r="H66" s="13" t="e">
        <f t="shared" si="11"/>
        <v>#DIV/0!</v>
      </c>
      <c r="I66" s="14" t="e">
        <f t="shared" si="12"/>
        <v>#DIV/0!</v>
      </c>
      <c r="J66" t="e">
        <f t="shared" si="13"/>
        <v>#DIV/0!</v>
      </c>
    </row>
    <row r="67" spans="1:10" ht="15" x14ac:dyDescent="0.2">
      <c r="A67" s="19"/>
      <c r="B67" s="20"/>
      <c r="C67" s="10">
        <f t="shared" si="1"/>
        <v>9.897499999999998E-2</v>
      </c>
      <c r="D67" s="11"/>
      <c r="E67" s="17"/>
      <c r="F67" s="4">
        <v>5</v>
      </c>
      <c r="G67" s="12">
        <v>5</v>
      </c>
      <c r="H67" s="13" t="e">
        <f t="shared" si="11"/>
        <v>#DIV/0!</v>
      </c>
      <c r="I67" s="14" t="e">
        <f t="shared" si="12"/>
        <v>#DIV/0!</v>
      </c>
      <c r="J67" t="e">
        <f t="shared" si="13"/>
        <v>#DIV/0!</v>
      </c>
    </row>
    <row r="68" spans="1:10" ht="15" x14ac:dyDescent="0.2">
      <c r="A68" s="19"/>
      <c r="B68" s="20"/>
      <c r="C68" s="10">
        <f t="shared" si="1"/>
        <v>9.897499999999998E-2</v>
      </c>
      <c r="D68" s="11"/>
      <c r="E68" s="17"/>
      <c r="F68" s="4">
        <v>5</v>
      </c>
      <c r="G68" s="12">
        <v>5</v>
      </c>
      <c r="H68" s="13" t="e">
        <f t="shared" si="11"/>
        <v>#DIV/0!</v>
      </c>
      <c r="I68" s="14" t="e">
        <f t="shared" si="12"/>
        <v>#DIV/0!</v>
      </c>
      <c r="J68" t="e">
        <f t="shared" si="13"/>
        <v>#DIV/0!</v>
      </c>
    </row>
    <row r="69" spans="1:10" ht="15" x14ac:dyDescent="0.2">
      <c r="A69" s="19"/>
      <c r="B69" s="20"/>
      <c r="C69" s="10">
        <f t="shared" si="1"/>
        <v>9.897499999999998E-2</v>
      </c>
      <c r="D69" s="11"/>
      <c r="E69" s="17"/>
      <c r="F69" s="4">
        <v>5</v>
      </c>
      <c r="G69" s="12">
        <v>5</v>
      </c>
      <c r="H69" s="13" t="e">
        <f t="shared" si="11"/>
        <v>#DIV/0!</v>
      </c>
      <c r="I69" s="14" t="e">
        <f t="shared" si="12"/>
        <v>#DIV/0!</v>
      </c>
      <c r="J69" t="e">
        <f t="shared" si="13"/>
        <v>#DIV/0!</v>
      </c>
    </row>
    <row r="70" spans="1:10" ht="15" x14ac:dyDescent="0.2">
      <c r="A70" s="19"/>
      <c r="B70" s="20"/>
      <c r="C70" s="10">
        <f t="shared" si="1"/>
        <v>9.897499999999998E-2</v>
      </c>
      <c r="D70" s="11"/>
      <c r="E70" s="17"/>
      <c r="F70" s="4">
        <v>5</v>
      </c>
      <c r="G70" s="12">
        <v>5</v>
      </c>
      <c r="H70" s="13" t="e">
        <f t="shared" si="11"/>
        <v>#DIV/0!</v>
      </c>
      <c r="I70" s="14" t="e">
        <f t="shared" si="12"/>
        <v>#DIV/0!</v>
      </c>
      <c r="J70" t="e">
        <f t="shared" si="13"/>
        <v>#DIV/0!</v>
      </c>
    </row>
    <row r="71" spans="1:10" ht="15" x14ac:dyDescent="0.2">
      <c r="A71" s="19"/>
      <c r="B71" s="20"/>
      <c r="C71" s="10">
        <f t="shared" si="1"/>
        <v>9.897499999999998E-2</v>
      </c>
      <c r="D71" s="11"/>
      <c r="E71" s="17"/>
      <c r="F71" s="4">
        <v>5</v>
      </c>
      <c r="G71" s="12">
        <v>5</v>
      </c>
      <c r="H71" s="13" t="e">
        <f t="shared" si="11"/>
        <v>#DIV/0!</v>
      </c>
      <c r="I71" s="14" t="e">
        <f t="shared" si="12"/>
        <v>#DIV/0!</v>
      </c>
      <c r="J71" t="e">
        <f t="shared" si="13"/>
        <v>#DIV/0!</v>
      </c>
    </row>
    <row r="72" spans="1:10" ht="15" x14ac:dyDescent="0.2">
      <c r="A72" s="19"/>
      <c r="B72" s="20"/>
      <c r="C72" s="10">
        <f t="shared" si="1"/>
        <v>9.897499999999998E-2</v>
      </c>
      <c r="D72" s="11"/>
      <c r="E72" s="17"/>
      <c r="F72" s="4">
        <v>5</v>
      </c>
      <c r="G72" s="12">
        <v>5</v>
      </c>
      <c r="H72" s="13" t="e">
        <f t="shared" si="11"/>
        <v>#DIV/0!</v>
      </c>
      <c r="I72" s="14" t="e">
        <f t="shared" si="12"/>
        <v>#DIV/0!</v>
      </c>
      <c r="J72" t="e">
        <f t="shared" si="13"/>
        <v>#DIV/0!</v>
      </c>
    </row>
    <row r="73" spans="1:10" ht="15" x14ac:dyDescent="0.2">
      <c r="A73" s="19"/>
      <c r="B73" s="20"/>
      <c r="C73" s="10">
        <f t="shared" si="1"/>
        <v>9.897499999999998E-2</v>
      </c>
      <c r="D73" s="11"/>
      <c r="E73" s="17"/>
      <c r="F73" s="4">
        <v>5</v>
      </c>
      <c r="G73" s="12">
        <v>5</v>
      </c>
      <c r="H73" s="13" t="e">
        <f t="shared" si="11"/>
        <v>#DIV/0!</v>
      </c>
      <c r="I73" s="14" t="e">
        <f t="shared" si="12"/>
        <v>#DIV/0!</v>
      </c>
      <c r="J73" t="e">
        <f t="shared" si="13"/>
        <v>#DIV/0!</v>
      </c>
    </row>
    <row r="74" spans="1:10" ht="15" x14ac:dyDescent="0.2">
      <c r="A74" s="19"/>
      <c r="B74" s="20"/>
      <c r="C74" s="10">
        <f t="shared" si="1"/>
        <v>9.897499999999998E-2</v>
      </c>
      <c r="D74" s="11"/>
      <c r="E74" s="17"/>
      <c r="F74" s="4">
        <v>5</v>
      </c>
      <c r="G74" s="12">
        <v>5</v>
      </c>
      <c r="H74" s="13" t="e">
        <f t="shared" si="11"/>
        <v>#DIV/0!</v>
      </c>
      <c r="I74" s="14" t="e">
        <f t="shared" si="12"/>
        <v>#DIV/0!</v>
      </c>
      <c r="J74" t="e">
        <f t="shared" si="13"/>
        <v>#DIV/0!</v>
      </c>
    </row>
    <row r="75" spans="1:10" ht="15" x14ac:dyDescent="0.2">
      <c r="A75" s="19"/>
      <c r="B75" s="20"/>
      <c r="C75" s="10">
        <f t="shared" si="1"/>
        <v>9.897499999999998E-2</v>
      </c>
      <c r="D75" s="11"/>
      <c r="E75" s="17"/>
      <c r="F75" s="4">
        <v>5</v>
      </c>
      <c r="G75" s="12">
        <v>5</v>
      </c>
      <c r="H75" s="13" t="e">
        <f t="shared" si="11"/>
        <v>#DIV/0!</v>
      </c>
      <c r="I75" s="14" t="e">
        <f t="shared" si="12"/>
        <v>#DIV/0!</v>
      </c>
      <c r="J75" t="e">
        <f t="shared" si="13"/>
        <v>#DIV/0!</v>
      </c>
    </row>
    <row r="76" spans="1:10" ht="15" x14ac:dyDescent="0.2">
      <c r="A76" s="19"/>
      <c r="B76" s="20"/>
      <c r="C76" s="10">
        <f t="shared" si="1"/>
        <v>9.897499999999998E-2</v>
      </c>
      <c r="D76" s="11"/>
      <c r="E76" s="17"/>
      <c r="F76" s="4">
        <v>5</v>
      </c>
      <c r="G76" s="12">
        <v>5</v>
      </c>
      <c r="H76" s="13" t="e">
        <f t="shared" si="11"/>
        <v>#DIV/0!</v>
      </c>
      <c r="I76" s="14" t="e">
        <f t="shared" si="12"/>
        <v>#DIV/0!</v>
      </c>
      <c r="J76" t="e">
        <f t="shared" si="13"/>
        <v>#DIV/0!</v>
      </c>
    </row>
    <row r="77" spans="1:10" ht="15" x14ac:dyDescent="0.2">
      <c r="A77" s="19"/>
      <c r="B77" s="20"/>
      <c r="C77" s="10">
        <f t="shared" si="1"/>
        <v>9.897499999999998E-2</v>
      </c>
      <c r="D77" s="11"/>
      <c r="E77" s="17"/>
      <c r="F77" s="4">
        <v>5</v>
      </c>
      <c r="G77" s="12">
        <v>5</v>
      </c>
      <c r="H77" s="13" t="e">
        <f t="shared" si="11"/>
        <v>#DIV/0!</v>
      </c>
      <c r="I77" s="14" t="e">
        <f t="shared" si="12"/>
        <v>#DIV/0!</v>
      </c>
      <c r="J77" t="e">
        <f t="shared" si="13"/>
        <v>#DIV/0!</v>
      </c>
    </row>
    <row r="78" spans="1:10" ht="15" x14ac:dyDescent="0.2">
      <c r="A78" s="19"/>
      <c r="B78" s="20"/>
      <c r="C78" s="10">
        <f t="shared" si="1"/>
        <v>9.897499999999998E-2</v>
      </c>
      <c r="D78" s="11"/>
      <c r="E78" s="17"/>
      <c r="F78" s="4">
        <v>5</v>
      </c>
      <c r="G78" s="12">
        <v>5</v>
      </c>
      <c r="H78" s="13" t="e">
        <f t="shared" si="11"/>
        <v>#DIV/0!</v>
      </c>
      <c r="I78" s="14" t="e">
        <f t="shared" si="12"/>
        <v>#DIV/0!</v>
      </c>
      <c r="J78" t="e">
        <f t="shared" si="13"/>
        <v>#DIV/0!</v>
      </c>
    </row>
    <row r="79" spans="1:10" ht="15" x14ac:dyDescent="0.2">
      <c r="A79" s="19"/>
      <c r="B79" s="20"/>
      <c r="C79" s="10">
        <f t="shared" si="1"/>
        <v>9.897499999999998E-2</v>
      </c>
      <c r="D79" s="11"/>
      <c r="E79" s="17"/>
      <c r="F79" s="4">
        <v>5</v>
      </c>
      <c r="G79" s="12">
        <v>5</v>
      </c>
      <c r="H79" s="13" t="e">
        <f t="shared" si="11"/>
        <v>#DIV/0!</v>
      </c>
      <c r="I79" s="14" t="e">
        <f t="shared" si="12"/>
        <v>#DIV/0!</v>
      </c>
      <c r="J79" t="e">
        <f t="shared" si="13"/>
        <v>#DIV/0!</v>
      </c>
    </row>
    <row r="80" spans="1:10" ht="15" x14ac:dyDescent="0.2">
      <c r="A80" s="19"/>
      <c r="B80" s="20"/>
      <c r="C80" s="10">
        <f t="shared" si="1"/>
        <v>9.897499999999998E-2</v>
      </c>
      <c r="D80" s="11"/>
      <c r="E80" s="17"/>
      <c r="F80" s="4">
        <v>5</v>
      </c>
      <c r="G80" s="12">
        <v>5</v>
      </c>
      <c r="H80" s="13" t="e">
        <f t="shared" si="11"/>
        <v>#DIV/0!</v>
      </c>
      <c r="I80" s="14" t="e">
        <f t="shared" si="12"/>
        <v>#DIV/0!</v>
      </c>
      <c r="J80" t="e">
        <f t="shared" si="13"/>
        <v>#DIV/0!</v>
      </c>
    </row>
    <row r="81" spans="1:10" ht="15" x14ac:dyDescent="0.2">
      <c r="A81" s="19"/>
      <c r="B81" s="20"/>
      <c r="C81" s="10">
        <f t="shared" si="1"/>
        <v>9.897499999999998E-2</v>
      </c>
      <c r="D81" s="11"/>
      <c r="E81" s="17"/>
      <c r="F81" s="4">
        <v>5</v>
      </c>
      <c r="G81" s="12">
        <v>5</v>
      </c>
      <c r="H81" s="13" t="e">
        <f t="shared" si="11"/>
        <v>#DIV/0!</v>
      </c>
      <c r="I81" s="14" t="e">
        <f t="shared" si="12"/>
        <v>#DIV/0!</v>
      </c>
      <c r="J81" t="e">
        <f t="shared" si="13"/>
        <v>#DIV/0!</v>
      </c>
    </row>
    <row r="82" spans="1:10" ht="15" x14ac:dyDescent="0.2">
      <c r="A82" s="19">
        <v>42845</v>
      </c>
      <c r="B82" s="20">
        <v>50</v>
      </c>
      <c r="C82" s="10">
        <f t="shared" si="1"/>
        <v>9.897499999999998E-2</v>
      </c>
      <c r="D82" s="11"/>
      <c r="E82" s="17"/>
      <c r="F82" s="4">
        <v>5</v>
      </c>
      <c r="G82" s="12">
        <v>5</v>
      </c>
      <c r="H82" s="13" t="e">
        <f t="shared" si="11"/>
        <v>#DIV/0!</v>
      </c>
      <c r="I82" s="14" t="e">
        <f t="shared" si="12"/>
        <v>#DIV/0!</v>
      </c>
      <c r="J82" t="e">
        <f t="shared" si="13"/>
        <v>#DIV/0!</v>
      </c>
    </row>
    <row r="83" spans="1:10" ht="15" x14ac:dyDescent="0.2">
      <c r="A83" s="19">
        <v>42845</v>
      </c>
      <c r="B83" s="20">
        <v>51</v>
      </c>
      <c r="C83" s="10">
        <f t="shared" si="1"/>
        <v>9.897499999999998E-2</v>
      </c>
      <c r="D83" s="11"/>
      <c r="E83" s="17"/>
      <c r="F83" s="4">
        <v>5</v>
      </c>
      <c r="G83" s="12">
        <v>5</v>
      </c>
      <c r="H83" s="13" t="e">
        <f t="shared" si="11"/>
        <v>#DIV/0!</v>
      </c>
      <c r="I83" s="14" t="e">
        <f t="shared" si="12"/>
        <v>#DIV/0!</v>
      </c>
      <c r="J83" t="e">
        <f t="shared" si="13"/>
        <v>#DIV/0!</v>
      </c>
    </row>
    <row r="84" spans="1:10" ht="15" x14ac:dyDescent="0.2">
      <c r="A84" s="19">
        <v>42845</v>
      </c>
      <c r="B84" s="20">
        <v>52</v>
      </c>
      <c r="C84" s="10">
        <f t="shared" si="1"/>
        <v>9.897499999999998E-2</v>
      </c>
      <c r="D84" s="11"/>
      <c r="E84" s="17"/>
      <c r="F84" s="4">
        <v>5</v>
      </c>
      <c r="G84" s="12">
        <v>5</v>
      </c>
      <c r="H84" s="13" t="e">
        <f t="shared" si="11"/>
        <v>#DIV/0!</v>
      </c>
      <c r="I84" s="14" t="e">
        <f t="shared" si="12"/>
        <v>#DIV/0!</v>
      </c>
      <c r="J84" t="e">
        <f t="shared" si="13"/>
        <v>#DIV/0!</v>
      </c>
    </row>
    <row r="85" spans="1:10" ht="15" x14ac:dyDescent="0.2">
      <c r="A85" s="19">
        <v>42845</v>
      </c>
      <c r="B85" s="20">
        <v>53</v>
      </c>
      <c r="C85" s="10">
        <f t="shared" si="1"/>
        <v>9.897499999999998E-2</v>
      </c>
      <c r="D85" s="11"/>
      <c r="E85" s="17"/>
      <c r="F85" s="4">
        <v>5</v>
      </c>
      <c r="G85" s="12">
        <v>5</v>
      </c>
      <c r="H85" s="13" t="e">
        <f t="shared" si="11"/>
        <v>#DIV/0!</v>
      </c>
      <c r="I85" s="14" t="e">
        <f t="shared" si="12"/>
        <v>#DIV/0!</v>
      </c>
      <c r="J85" t="e">
        <f t="shared" si="13"/>
        <v>#DIV/0!</v>
      </c>
    </row>
    <row r="86" spans="1:10" ht="15" x14ac:dyDescent="0.2">
      <c r="A86" s="19">
        <v>42845</v>
      </c>
      <c r="B86" s="20">
        <v>54</v>
      </c>
      <c r="C86" s="10">
        <f t="shared" si="1"/>
        <v>9.897499999999998E-2</v>
      </c>
      <c r="D86" s="11"/>
      <c r="E86" s="17"/>
      <c r="F86" s="4">
        <v>5</v>
      </c>
      <c r="G86" s="12">
        <v>5</v>
      </c>
      <c r="H86" s="13" t="e">
        <f t="shared" si="11"/>
        <v>#DIV/0!</v>
      </c>
      <c r="I86" s="14" t="e">
        <f t="shared" si="12"/>
        <v>#DIV/0!</v>
      </c>
      <c r="J86" t="e">
        <f t="shared" si="13"/>
        <v>#DIV/0!</v>
      </c>
    </row>
    <row r="87" spans="1:10" ht="15" x14ac:dyDescent="0.2">
      <c r="A87" s="19">
        <v>42845</v>
      </c>
      <c r="B87" s="20">
        <v>55</v>
      </c>
      <c r="C87" s="10">
        <f t="shared" si="1"/>
        <v>9.897499999999998E-2</v>
      </c>
      <c r="D87" s="15"/>
      <c r="E87" s="17"/>
      <c r="F87" s="4">
        <v>5</v>
      </c>
      <c r="G87" s="12">
        <v>5</v>
      </c>
      <c r="H87" s="13" t="e">
        <f t="shared" si="11"/>
        <v>#DIV/0!</v>
      </c>
      <c r="I87" s="14" t="e">
        <f t="shared" si="12"/>
        <v>#DIV/0!</v>
      </c>
      <c r="J87" t="e">
        <f t="shared" si="13"/>
        <v>#DIV/0!</v>
      </c>
    </row>
    <row r="88" spans="1:10" ht="15" x14ac:dyDescent="0.2">
      <c r="A88" s="19">
        <v>42845</v>
      </c>
      <c r="B88" s="20">
        <v>56</v>
      </c>
      <c r="C88" s="10">
        <f t="shared" si="1"/>
        <v>9.897499999999998E-2</v>
      </c>
      <c r="D88" s="15"/>
      <c r="E88" s="17"/>
      <c r="F88" s="4">
        <v>5</v>
      </c>
      <c r="G88" s="12">
        <v>5</v>
      </c>
      <c r="H88" s="13" t="e">
        <f t="shared" si="11"/>
        <v>#DIV/0!</v>
      </c>
      <c r="I88" s="14" t="e">
        <f t="shared" si="12"/>
        <v>#DIV/0!</v>
      </c>
      <c r="J88" t="e">
        <f t="shared" si="13"/>
        <v>#DIV/0!</v>
      </c>
    </row>
    <row r="89" spans="1:10" ht="15" x14ac:dyDescent="0.2">
      <c r="A89" s="19">
        <v>42845</v>
      </c>
      <c r="B89" s="20">
        <v>57</v>
      </c>
      <c r="C89" s="10">
        <f t="shared" si="1"/>
        <v>9.897499999999998E-2</v>
      </c>
      <c r="D89" s="15"/>
      <c r="E89" s="17"/>
      <c r="F89" s="4">
        <v>5</v>
      </c>
      <c r="G89" s="12">
        <v>5</v>
      </c>
      <c r="H89" s="13" t="e">
        <f t="shared" si="11"/>
        <v>#DIV/0!</v>
      </c>
      <c r="I89" s="14" t="e">
        <f t="shared" si="12"/>
        <v>#DIV/0!</v>
      </c>
      <c r="J89" t="e">
        <f t="shared" si="13"/>
        <v>#DIV/0!</v>
      </c>
    </row>
    <row r="90" spans="1:10" ht="15" x14ac:dyDescent="0.2">
      <c r="A90" s="19">
        <v>42845</v>
      </c>
      <c r="B90" s="20">
        <v>58</v>
      </c>
      <c r="C90" s="10">
        <f t="shared" si="1"/>
        <v>9.897499999999998E-2</v>
      </c>
      <c r="D90" s="15"/>
      <c r="E90" s="17"/>
      <c r="F90" s="4">
        <v>5</v>
      </c>
      <c r="G90" s="12">
        <v>5</v>
      </c>
      <c r="H90" s="13" t="e">
        <f t="shared" si="11"/>
        <v>#DIV/0!</v>
      </c>
      <c r="I90" s="14" t="e">
        <f t="shared" si="12"/>
        <v>#DIV/0!</v>
      </c>
      <c r="J90" t="e">
        <f t="shared" si="13"/>
        <v>#DIV/0!</v>
      </c>
    </row>
    <row r="91" spans="1:10" ht="15" x14ac:dyDescent="0.2">
      <c r="A91" s="19">
        <v>42845</v>
      </c>
      <c r="B91" s="20">
        <v>59</v>
      </c>
      <c r="C91" s="10">
        <f t="shared" si="1"/>
        <v>9.897499999999998E-2</v>
      </c>
      <c r="D91" s="15"/>
      <c r="E91" s="17"/>
      <c r="F91" s="4">
        <v>5</v>
      </c>
      <c r="G91" s="12">
        <v>5</v>
      </c>
      <c r="H91" s="13" t="e">
        <f t="shared" si="11"/>
        <v>#DIV/0!</v>
      </c>
      <c r="I91" s="14" t="e">
        <f t="shared" si="12"/>
        <v>#DIV/0!</v>
      </c>
      <c r="J91" t="e">
        <f t="shared" si="13"/>
        <v>#DIV/0!</v>
      </c>
    </row>
    <row r="92" spans="1:10" ht="15" x14ac:dyDescent="0.2">
      <c r="A92" s="19">
        <v>42845</v>
      </c>
      <c r="B92" s="20">
        <v>60</v>
      </c>
      <c r="C92" s="10">
        <f t="shared" si="1"/>
        <v>9.897499999999998E-2</v>
      </c>
      <c r="D92" s="15"/>
      <c r="E92" s="17"/>
      <c r="F92" s="4">
        <v>5</v>
      </c>
      <c r="G92" s="12">
        <v>5</v>
      </c>
      <c r="H92" s="13" t="e">
        <f t="shared" si="11"/>
        <v>#DIV/0!</v>
      </c>
      <c r="I92" s="14" t="e">
        <f t="shared" si="12"/>
        <v>#DIV/0!</v>
      </c>
      <c r="J92" t="e">
        <f t="shared" si="13"/>
        <v>#DIV/0!</v>
      </c>
    </row>
    <row r="93" spans="1:10" ht="15" x14ac:dyDescent="0.2">
      <c r="A93" s="19">
        <v>42845</v>
      </c>
      <c r="B93" s="20">
        <v>61</v>
      </c>
      <c r="C93" s="10">
        <f t="shared" si="1"/>
        <v>9.897499999999998E-2</v>
      </c>
      <c r="D93" s="15"/>
      <c r="E93" s="17"/>
      <c r="F93" s="4">
        <v>5</v>
      </c>
      <c r="G93" s="12">
        <v>5</v>
      </c>
      <c r="H93" s="13" t="e">
        <f t="shared" si="11"/>
        <v>#DIV/0!</v>
      </c>
      <c r="I93" s="14" t="e">
        <f t="shared" si="12"/>
        <v>#DIV/0!</v>
      </c>
      <c r="J93" t="e">
        <f t="shared" si="13"/>
        <v>#DIV/0!</v>
      </c>
    </row>
    <row r="94" spans="1:10" ht="15" x14ac:dyDescent="0.2">
      <c r="A94" s="19">
        <v>42845</v>
      </c>
      <c r="B94" s="20">
        <v>62</v>
      </c>
      <c r="C94" s="10">
        <f t="shared" si="1"/>
        <v>9.897499999999998E-2</v>
      </c>
      <c r="D94" s="15"/>
      <c r="E94" s="17"/>
      <c r="F94" s="4">
        <v>5</v>
      </c>
      <c r="G94" s="12">
        <v>5</v>
      </c>
      <c r="H94" s="13" t="e">
        <f t="shared" si="11"/>
        <v>#DIV/0!</v>
      </c>
      <c r="I94" s="14" t="e">
        <f t="shared" si="12"/>
        <v>#DIV/0!</v>
      </c>
      <c r="J94" t="e">
        <f t="shared" si="13"/>
        <v>#DIV/0!</v>
      </c>
    </row>
    <row r="95" spans="1:10" ht="15" x14ac:dyDescent="0.2">
      <c r="A95" s="19">
        <v>42845</v>
      </c>
      <c r="B95" s="20">
        <v>63</v>
      </c>
      <c r="C95" s="10">
        <f t="shared" si="1"/>
        <v>9.897499999999998E-2</v>
      </c>
      <c r="D95" s="15"/>
      <c r="E95" s="17"/>
      <c r="F95" s="4">
        <v>5</v>
      </c>
      <c r="G95" s="12">
        <v>5</v>
      </c>
      <c r="H95" s="13" t="e">
        <f t="shared" si="11"/>
        <v>#DIV/0!</v>
      </c>
      <c r="I95" s="14" t="e">
        <f t="shared" si="12"/>
        <v>#DIV/0!</v>
      </c>
      <c r="J95" t="e">
        <f t="shared" si="13"/>
        <v>#DIV/0!</v>
      </c>
    </row>
    <row r="96" spans="1:10" ht="15" x14ac:dyDescent="0.2">
      <c r="A96" s="19">
        <v>42845</v>
      </c>
      <c r="B96" s="20">
        <v>64</v>
      </c>
      <c r="C96" s="10">
        <f t="shared" si="1"/>
        <v>9.897499999999998E-2</v>
      </c>
      <c r="D96" s="15"/>
      <c r="E96" s="17"/>
      <c r="F96" s="4">
        <v>5</v>
      </c>
      <c r="G96" s="12">
        <v>5</v>
      </c>
      <c r="H96" s="13" t="e">
        <f t="shared" si="11"/>
        <v>#DIV/0!</v>
      </c>
      <c r="I96" s="14" t="e">
        <f t="shared" si="12"/>
        <v>#DIV/0!</v>
      </c>
      <c r="J96" t="e">
        <f t="shared" si="13"/>
        <v>#DIV/0!</v>
      </c>
    </row>
    <row r="97" spans="1:12" ht="15" x14ac:dyDescent="0.2">
      <c r="A97" s="19">
        <v>42845</v>
      </c>
      <c r="B97" s="20">
        <v>65</v>
      </c>
      <c r="C97" s="10">
        <f t="shared" ref="C97:C104" si="15">$H$29</f>
        <v>9.897499999999998E-2</v>
      </c>
      <c r="D97" s="15"/>
      <c r="E97" s="17"/>
      <c r="F97" s="4">
        <v>5</v>
      </c>
      <c r="G97" s="12">
        <v>5</v>
      </c>
      <c r="H97" s="13" t="e">
        <f t="shared" si="11"/>
        <v>#DIV/0!</v>
      </c>
      <c r="I97" s="14" t="e">
        <f t="shared" si="12"/>
        <v>#DIV/0!</v>
      </c>
      <c r="J97" t="e">
        <f t="shared" si="13"/>
        <v>#DIV/0!</v>
      </c>
    </row>
    <row r="98" spans="1:12" ht="15" x14ac:dyDescent="0.2">
      <c r="A98" s="19">
        <v>42845</v>
      </c>
      <c r="B98" s="20">
        <v>66</v>
      </c>
      <c r="C98" s="10">
        <f t="shared" si="15"/>
        <v>9.897499999999998E-2</v>
      </c>
      <c r="D98" s="15"/>
      <c r="E98" s="17"/>
      <c r="F98" s="4">
        <v>5</v>
      </c>
      <c r="G98" s="12">
        <v>5</v>
      </c>
      <c r="H98" s="13" t="e">
        <f t="shared" si="11"/>
        <v>#DIV/0!</v>
      </c>
      <c r="I98" s="14" t="e">
        <f t="shared" si="12"/>
        <v>#DIV/0!</v>
      </c>
      <c r="J98" t="e">
        <f t="shared" si="13"/>
        <v>#DIV/0!</v>
      </c>
    </row>
    <row r="99" spans="1:12" ht="15" x14ac:dyDescent="0.2">
      <c r="A99" s="19">
        <v>42845</v>
      </c>
      <c r="B99" s="20">
        <v>67</v>
      </c>
      <c r="C99" s="10">
        <f t="shared" si="15"/>
        <v>9.897499999999998E-2</v>
      </c>
      <c r="D99" s="15"/>
      <c r="E99" s="17"/>
      <c r="F99" s="4">
        <v>5</v>
      </c>
      <c r="G99" s="12">
        <v>5</v>
      </c>
      <c r="H99" s="13" t="e">
        <f t="shared" si="11"/>
        <v>#DIV/0!</v>
      </c>
      <c r="I99" s="14" t="e">
        <f t="shared" si="12"/>
        <v>#DIV/0!</v>
      </c>
      <c r="J99" t="e">
        <f t="shared" si="13"/>
        <v>#DIV/0!</v>
      </c>
    </row>
    <row r="100" spans="1:12" ht="15" x14ac:dyDescent="0.2">
      <c r="A100" s="19">
        <v>42845</v>
      </c>
      <c r="B100" s="20">
        <v>68</v>
      </c>
      <c r="C100" s="10">
        <f t="shared" si="15"/>
        <v>9.897499999999998E-2</v>
      </c>
      <c r="D100" s="15"/>
      <c r="E100" s="17"/>
      <c r="F100" s="4">
        <v>5</v>
      </c>
      <c r="G100" s="12">
        <v>5</v>
      </c>
      <c r="H100" s="13" t="e">
        <f t="shared" si="11"/>
        <v>#DIV/0!</v>
      </c>
      <c r="I100" s="14" t="e">
        <f t="shared" si="12"/>
        <v>#DIV/0!</v>
      </c>
      <c r="J100" t="e">
        <f t="shared" si="13"/>
        <v>#DIV/0!</v>
      </c>
    </row>
    <row r="101" spans="1:12" ht="15" x14ac:dyDescent="0.2">
      <c r="A101" s="19">
        <v>42845</v>
      </c>
      <c r="B101" s="20">
        <v>69</v>
      </c>
      <c r="C101" s="10">
        <f t="shared" si="15"/>
        <v>9.897499999999998E-2</v>
      </c>
      <c r="D101" s="15"/>
      <c r="E101" s="17"/>
      <c r="F101" s="4">
        <v>5</v>
      </c>
      <c r="G101" s="12">
        <v>5</v>
      </c>
      <c r="H101" s="13" t="e">
        <f t="shared" si="11"/>
        <v>#DIV/0!</v>
      </c>
      <c r="I101" s="14" t="e">
        <f t="shared" si="12"/>
        <v>#DIV/0!</v>
      </c>
      <c r="J101" t="e">
        <f t="shared" si="13"/>
        <v>#DIV/0!</v>
      </c>
      <c r="L101" s="18"/>
    </row>
    <row r="102" spans="1:12" ht="15" x14ac:dyDescent="0.2">
      <c r="A102" s="19">
        <v>42845</v>
      </c>
      <c r="B102" s="20">
        <v>70</v>
      </c>
      <c r="C102" s="10">
        <f t="shared" si="15"/>
        <v>9.897499999999998E-2</v>
      </c>
      <c r="D102" s="15"/>
      <c r="E102" s="17"/>
      <c r="F102" s="4">
        <v>5</v>
      </c>
      <c r="G102" s="12">
        <v>5</v>
      </c>
      <c r="H102" s="13" t="e">
        <f t="shared" si="11"/>
        <v>#DIV/0!</v>
      </c>
      <c r="I102" s="14" t="e">
        <f t="shared" si="12"/>
        <v>#DIV/0!</v>
      </c>
      <c r="J102" t="e">
        <f t="shared" si="13"/>
        <v>#DIV/0!</v>
      </c>
    </row>
    <row r="103" spans="1:12" ht="15" x14ac:dyDescent="0.2">
      <c r="A103" s="19">
        <v>42845</v>
      </c>
      <c r="B103" s="20">
        <v>71</v>
      </c>
      <c r="C103" s="10">
        <f t="shared" si="15"/>
        <v>9.897499999999998E-2</v>
      </c>
      <c r="D103" s="15"/>
      <c r="E103" s="17"/>
      <c r="F103" s="4">
        <v>5</v>
      </c>
      <c r="G103" s="12">
        <v>5</v>
      </c>
      <c r="H103" s="13" t="e">
        <f t="shared" si="11"/>
        <v>#DIV/0!</v>
      </c>
      <c r="I103" s="14" t="e">
        <f t="shared" si="12"/>
        <v>#DIV/0!</v>
      </c>
      <c r="J103" t="e">
        <f t="shared" si="13"/>
        <v>#DIV/0!</v>
      </c>
    </row>
    <row r="104" spans="1:12" ht="15" x14ac:dyDescent="0.2">
      <c r="A104" s="19">
        <v>42845</v>
      </c>
      <c r="B104" s="20">
        <v>72</v>
      </c>
      <c r="C104" s="10">
        <f t="shared" si="15"/>
        <v>9.897499999999998E-2</v>
      </c>
      <c r="D104" s="15"/>
      <c r="E104" s="17"/>
      <c r="F104" s="4">
        <v>5</v>
      </c>
      <c r="G104" s="12">
        <v>5</v>
      </c>
      <c r="H104" s="13" t="e">
        <f t="shared" si="11"/>
        <v>#DIV/0!</v>
      </c>
      <c r="I104" s="14" t="e">
        <f t="shared" si="12"/>
        <v>#DIV/0!</v>
      </c>
      <c r="J104" t="e">
        <f t="shared" si="13"/>
        <v>#DIV/0!</v>
      </c>
    </row>
  </sheetData>
  <pageMargins left="0.75" right="0.75" top="1" bottom="1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labuser</cp:lastModifiedBy>
  <dcterms:created xsi:type="dcterms:W3CDTF">2014-07-02T18:48:59Z</dcterms:created>
  <dcterms:modified xsi:type="dcterms:W3CDTF">2018-05-15T23:06:43Z</dcterms:modified>
</cp:coreProperties>
</file>