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60" windowWidth="25440" windowHeight="11660" tabRatio="798" activeTab="0"/>
  </bookViews>
  <sheets>
    <sheet name="daylength" sheetId="1" r:id="rId1"/>
    <sheet name="julian day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<sst xmlns="http://schemas.openxmlformats.org/spreadsheetml/2006/main" count="26" uniqueCount="26">
  <si>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Calculation of daylength in hours</t>
  </si>
  <si>
    <t>julian day</t>
  </si>
  <si>
    <t>date (angle-rad)</t>
  </si>
  <si>
    <t>declination (deg)</t>
  </si>
  <si>
    <t>decl (rad)</t>
  </si>
  <si>
    <t>latitude</t>
  </si>
  <si>
    <t>lat (rad)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</si>
  <si>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</si>
  <si>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</si>
  <si>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</si>
  <si>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</si>
  <si>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</si>
  <si>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</si>
  <si>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</si>
  <si>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</si>
  <si>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</si>
  <si>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</si>
  <si>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</si>
  <si>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</si>
  <si>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daylength (hours)</t>
  </si>
  <si>
    <t>Input: julian day and latitude</t>
  </si>
  <si>
    <t>month</t>
  </si>
  <si>
    <t>Enter day of month:</t>
  </si>
  <si>
    <t>Calculated Julian Day:</t>
  </si>
  <si>
    <t>number of days in month</t>
  </si>
  <si>
    <t>[Reference: Kirk 1994]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</si>
</sst>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8"/>
      <name val="Geneva"/>
      <family val="0"/>
    </font>
    <font>
      <b/>
      <sz val="10"/>
      <color indexed="12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"/>
  <sheetViews>
    <sheetView tabSelected="1" workbookViewId="0" topLeftCell="A1">
      <selection activeCell="D27" sqref="D27"/>
    </sheetView>
  </sheetViews>
  <sheetFormatPr defaultColWidth="11.00390625" defaultRowHeight="12.75"/>
  <cols>
    <col min="1" max="1" width="9.375" style="0" customWidth="1"/>
    <col min="2" max="2" width="13.25390625" style="0" customWidth="1"/>
    <col min="3" max="3" width="10.00390625" style="0" customWidth="1"/>
    <col min="4" max="4" width="15.25390625" style="0" customWidth="1"/>
    <col min="5" max="5" width="12.75390625" style="0" customWidth="1"/>
    <col min="6" max="6" width="8.25390625" style="0" customWidth="1"/>
    <col min="7" max="16384" width="11.375" style="0" customWidth="1"/>
  </cols>
  <sheetData>
    <row r="1" s="1" customFormat="1" ht="12.75">
      <c r="A1" s="1" t="s">
        <v>0</v>
      </c>
    </row>
    <row r="2" ht="12.75">
      <c r="A2" t="s">
        <v>25</v>
      </c>
    </row>
    <row r="3" ht="12.75">
      <c r="A3" s="3" t="s">
        <v>20</v>
      </c>
    </row>
    <row r="5" spans="1:7" s="1" customFormat="1" ht="12.7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4" t="s">
        <v>6</v>
      </c>
      <c r="G5" s="4" t="s">
        <v>19</v>
      </c>
    </row>
    <row r="6" spans="1:7" ht="12.75">
      <c r="A6" s="3">
        <v>1</v>
      </c>
      <c r="B6" s="3">
        <f>RADIANS(360*A6/365)</f>
        <v>0.01721420632103996</v>
      </c>
      <c r="C6" s="3">
        <f>0.39637-22.9133*COS(B6)+4.02543*SIN(B6)-0.3872*COS(2*B6)+0.052*SIN(2*B6)</f>
        <v>-22.829424608841894</v>
      </c>
      <c r="D6" s="3">
        <f>-RADIANS(C6)</f>
        <v>0.39844862576010964</v>
      </c>
      <c r="E6" s="3">
        <v>5</v>
      </c>
      <c r="F6">
        <f>-RADIANS(E6)</f>
        <v>-0.08726646259971647</v>
      </c>
      <c r="G6" s="2">
        <f>IF(ISNUMBER(0.133*DEGREES(ACOS(-TAN(F6)*TAN(D6)))),0.133*DEGREES(ACOS(-TAN(F6)*TAN(D6))),IF(ABS(-TAN(F6)*TAN(D6))=-TAN(F6)*TAN(D6),0,24))</f>
        <v>11.689281505900384</v>
      </c>
    </row>
    <row r="7" spans="1:7" ht="12.75">
      <c r="A7">
        <v>180</v>
      </c>
      <c r="B7" s="3">
        <f>RADIANS(360*A7/365)</f>
        <v>3.0985571377871937</v>
      </c>
      <c r="C7" s="3">
        <f>0.39637-22.9133*COS(B7)+4.02543*SIN(B7)-0.3872*COS(2*B7)+0.052*SIN(2*B7)</f>
        <v>23.071401086106324</v>
      </c>
      <c r="D7" s="3">
        <f>-RADIANS(C7)</f>
        <v>-0.40267191200075114</v>
      </c>
      <c r="E7">
        <v>5</v>
      </c>
      <c r="F7">
        <f>-RADIANS(E7)</f>
        <v>-0.08726646259971647</v>
      </c>
      <c r="G7" s="2">
        <f>IF(ISNUMBER(0.133*DEGREES(ACOS(-TAN(F7)*TAN(D7)))),0.133*DEGREES(ACOS(-TAN(F7)*TAN(D7))),IF(ABS(-TAN(F7)*TAN(D7))=-TAN(F7)*TAN(D7),0,24))</f>
        <v>12.254041299769028</v>
      </c>
    </row>
    <row r="8" ht="12.75">
      <c r="G8" s="2">
        <f>IF(ISNUMBER(0.133*DEGREES(ACOS(-TAN(F8)*TAN(D8)))),0.133*DEGREES(ACOS(-TAN(F8)*TAN(D8))),IF(ABS(-TAN(F8)*TAN(D8))=-TAN(F8)*TAN(D8),0,24))</f>
        <v>11.97</v>
      </c>
    </row>
  </sheetData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11.00390625" defaultRowHeight="12.75"/>
  <cols>
    <col min="1" max="3" width="8.75390625" style="0" customWidth="1"/>
    <col min="4" max="4" width="10.875" style="0" customWidth="1"/>
    <col min="5" max="16384" width="8.75390625" style="0" customWidth="1"/>
  </cols>
  <sheetData>
    <row r="1" spans="1:4" ht="38.25" customHeight="1" thickBot="1">
      <c r="A1" s="14" t="s">
        <v>21</v>
      </c>
      <c r="B1" s="15" t="s">
        <v>24</v>
      </c>
      <c r="C1" s="16" t="s">
        <v>22</v>
      </c>
      <c r="D1" s="17" t="s">
        <v>23</v>
      </c>
    </row>
    <row r="2" spans="1:4" ht="13.5" thickTop="1">
      <c r="A2" s="5" t="s">
        <v>7</v>
      </c>
      <c r="B2" s="6">
        <v>31</v>
      </c>
      <c r="C2" s="12">
        <v>1</v>
      </c>
      <c r="D2" s="7">
        <f>C2+0</f>
        <v>1</v>
      </c>
    </row>
    <row r="3" spans="1:4" ht="12.75">
      <c r="A3" s="5" t="s">
        <v>8</v>
      </c>
      <c r="B3" s="6">
        <v>28</v>
      </c>
      <c r="C3" s="12">
        <v>1</v>
      </c>
      <c r="D3" s="7">
        <f>C3+SUM(B$2:B2)</f>
        <v>32</v>
      </c>
    </row>
    <row r="4" spans="1:4" ht="12.75">
      <c r="A4" s="5" t="s">
        <v>9</v>
      </c>
      <c r="B4" s="6">
        <v>31</v>
      </c>
      <c r="C4" s="12">
        <v>1</v>
      </c>
      <c r="D4" s="7">
        <f>C4+SUM(B$2:B3)</f>
        <v>60</v>
      </c>
    </row>
    <row r="5" spans="1:4" ht="12.75">
      <c r="A5" s="5" t="s">
        <v>10</v>
      </c>
      <c r="B5" s="6">
        <v>30</v>
      </c>
      <c r="C5" s="12">
        <v>1</v>
      </c>
      <c r="D5" s="7">
        <f>C5+SUM(B$2:B4)</f>
        <v>91</v>
      </c>
    </row>
    <row r="6" spans="1:4" ht="12.75">
      <c r="A6" s="5" t="s">
        <v>11</v>
      </c>
      <c r="B6" s="6">
        <v>31</v>
      </c>
      <c r="C6" s="12">
        <v>1</v>
      </c>
      <c r="D6" s="7">
        <f>C6+SUM(B$2:B5)</f>
        <v>121</v>
      </c>
    </row>
    <row r="7" spans="1:4" ht="12.75">
      <c r="A7" s="5" t="s">
        <v>12</v>
      </c>
      <c r="B7" s="6">
        <v>30</v>
      </c>
      <c r="C7" s="12">
        <v>15</v>
      </c>
      <c r="D7" s="7">
        <f>C7+SUM(B$2:B6)</f>
        <v>166</v>
      </c>
    </row>
    <row r="8" spans="1:4" ht="12.75">
      <c r="A8" s="5" t="s">
        <v>13</v>
      </c>
      <c r="B8" s="6">
        <v>31</v>
      </c>
      <c r="C8" s="12">
        <v>15</v>
      </c>
      <c r="D8" s="7">
        <f>C8+SUM(B$2:B7)</f>
        <v>196</v>
      </c>
    </row>
    <row r="9" spans="1:4" ht="12.75">
      <c r="A9" s="5" t="s">
        <v>14</v>
      </c>
      <c r="B9" s="6">
        <v>31</v>
      </c>
      <c r="C9" s="12">
        <v>15</v>
      </c>
      <c r="D9" s="7">
        <f>C9+SUM(B$2:B8)</f>
        <v>227</v>
      </c>
    </row>
    <row r="10" spans="1:4" ht="12.75">
      <c r="A10" s="5" t="s">
        <v>15</v>
      </c>
      <c r="B10" s="6">
        <v>30</v>
      </c>
      <c r="C10" s="12">
        <v>15</v>
      </c>
      <c r="D10" s="7">
        <f>C10+SUM(B$2:B9)</f>
        <v>258</v>
      </c>
    </row>
    <row r="11" spans="1:4" ht="12.75">
      <c r="A11" s="5" t="s">
        <v>16</v>
      </c>
      <c r="B11" s="6">
        <v>31</v>
      </c>
      <c r="C11" s="12">
        <v>15</v>
      </c>
      <c r="D11" s="7">
        <f>C11+SUM(B$2:B10)</f>
        <v>288</v>
      </c>
    </row>
    <row r="12" spans="1:4" ht="12.75">
      <c r="A12" s="5" t="s">
        <v>17</v>
      </c>
      <c r="B12" s="6">
        <v>30</v>
      </c>
      <c r="C12" s="12">
        <v>15</v>
      </c>
      <c r="D12" s="7">
        <f>C12+SUM(B$2:B11)</f>
        <v>319</v>
      </c>
    </row>
    <row r="13" spans="1:4" ht="12.75">
      <c r="A13" s="8" t="s">
        <v>18</v>
      </c>
      <c r="B13" s="9">
        <v>31</v>
      </c>
      <c r="C13" s="13">
        <v>31</v>
      </c>
      <c r="D13" s="10">
        <f>C13+SUM(B$2:B12)</f>
        <v>365</v>
      </c>
    </row>
    <row r="15" ht="12.75">
      <c r="B15" s="11"/>
    </row>
  </sheetData>
  <printOptions/>
  <pageMargins left="0.75" right="0.75" top="1" bottom="1" header="0.5" footer="0.5"/>
  <pageSetup orientation="portrait" paperSize="9"/>
  <ignoredErrors>
    <ignoredError sqref="D4: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Arrigo</dc:creator>
  <cp:keywords/>
  <dc:description/>
  <cp:lastModifiedBy>Lindsey/Kropuenske Lindsey</cp:lastModifiedBy>
  <dcterms:created xsi:type="dcterms:W3CDTF">2001-04-17T19:13:13Z</dcterms:created>
  <dcterms:modified xsi:type="dcterms:W3CDTF">2003-04-23T16:28:41Z</dcterms:modified>
  <cp:category/>
  <cp:version/>
  <cp:contentType/>
  <cp:contentStatus/>
</cp:coreProperties>
</file>